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9120" windowHeight="8835"/>
  </bookViews>
  <sheets>
    <sheet name="1 курс ЭК" sheetId="18" r:id="rId1"/>
    <sheet name="2 курс МЭ" sheetId="8" r:id="rId2"/>
    <sheet name="2 курс ЭК" sheetId="7" r:id="rId3"/>
    <sheet name="3 курс ЭК" sheetId="6" r:id="rId4"/>
    <sheet name="3 курс МЭ" sheetId="5" r:id="rId5"/>
    <sheet name="4 курс МЭ" sheetId="1" r:id="rId6"/>
    <sheet name="4 курс ЭК" sheetId="4" r:id="rId7"/>
    <sheet name="Лист2" sheetId="2" r:id="rId8"/>
    <sheet name="Лист3" sheetId="3" r:id="rId9"/>
  </sheets>
  <definedNames>
    <definedName name="_xlnm.Print_Area" localSheetId="0">'1 курс ЭК'!$A$2:$M$43</definedName>
    <definedName name="_xlnm.Print_Area" localSheetId="1">'2 курс МЭ'!$A$1:$M$62</definedName>
    <definedName name="_xlnm.Print_Area" localSheetId="2">'2 курс ЭК'!$A$1:$M$55</definedName>
    <definedName name="_xlnm.Print_Area" localSheetId="4">'3 курс МЭ'!$A$1:$M$77</definedName>
    <definedName name="_xlnm.Print_Area" localSheetId="3">'3 курс ЭК'!$A$3:$M$70</definedName>
    <definedName name="_xlnm.Print_Area" localSheetId="5">'4 курс МЭ'!$A$1:$M$71</definedName>
    <definedName name="_xlnm.Print_Area" localSheetId="6">'4 курс ЭК'!$A$1:$M$72</definedName>
  </definedNames>
  <calcPr calcId="125725" refMode="R1C1"/>
</workbook>
</file>

<file path=xl/calcChain.xml><?xml version="1.0" encoding="utf-8"?>
<calcChain xmlns="http://schemas.openxmlformats.org/spreadsheetml/2006/main">
  <c r="G26" i="18"/>
  <c r="H26"/>
  <c r="I26"/>
  <c r="J26"/>
  <c r="K26"/>
  <c r="L26"/>
  <c r="F26"/>
  <c r="G21" i="4"/>
  <c r="H16"/>
  <c r="H17"/>
  <c r="H18"/>
  <c r="H19"/>
  <c r="H20"/>
  <c r="H15"/>
  <c r="G30" i="1"/>
  <c r="H18"/>
  <c r="H15"/>
  <c r="H16"/>
  <c r="H17"/>
  <c r="H19"/>
  <c r="H20"/>
  <c r="H21"/>
  <c r="H22"/>
  <c r="H14"/>
  <c r="H69" i="5"/>
  <c r="H68"/>
  <c r="H67"/>
  <c r="H66"/>
  <c r="H63"/>
  <c r="G22"/>
  <c r="F22"/>
  <c r="H15"/>
  <c r="H16"/>
  <c r="H17"/>
  <c r="H18"/>
  <c r="H20"/>
  <c r="H14"/>
  <c r="H52" i="6"/>
  <c r="H53"/>
  <c r="H54"/>
  <c r="H55"/>
  <c r="H56"/>
  <c r="H57"/>
  <c r="H58"/>
  <c r="H59"/>
  <c r="H60"/>
  <c r="H61"/>
  <c r="H62"/>
  <c r="H51"/>
  <c r="H35"/>
  <c r="H36"/>
  <c r="H37"/>
  <c r="H34"/>
  <c r="H20"/>
  <c r="H21"/>
  <c r="H22"/>
  <c r="H23"/>
  <c r="H24"/>
  <c r="H25"/>
  <c r="H26"/>
  <c r="H19"/>
  <c r="H27"/>
  <c r="H18"/>
  <c r="I27" i="7"/>
  <c r="G27"/>
  <c r="H17"/>
  <c r="H18"/>
  <c r="H19"/>
  <c r="H20"/>
  <c r="H23"/>
  <c r="H24"/>
  <c r="H25"/>
  <c r="H16"/>
  <c r="G26" i="8"/>
  <c r="G43"/>
  <c r="H41"/>
  <c r="H42"/>
  <c r="H40"/>
  <c r="H20"/>
  <c r="H21"/>
  <c r="H22"/>
  <c r="H24"/>
  <c r="H19"/>
  <c r="L65" i="4"/>
  <c r="G27"/>
  <c r="H27"/>
  <c r="I27"/>
  <c r="J27"/>
  <c r="K27"/>
  <c r="L27"/>
  <c r="M27"/>
  <c r="G58"/>
  <c r="G65"/>
  <c r="H58"/>
  <c r="H65"/>
  <c r="I58"/>
  <c r="I65"/>
  <c r="J58"/>
  <c r="J65"/>
  <c r="K58"/>
  <c r="K65"/>
  <c r="F27"/>
  <c r="F58"/>
  <c r="F65"/>
  <c r="L67" i="1"/>
  <c r="H30"/>
  <c r="H42"/>
  <c r="H54"/>
  <c r="H67"/>
  <c r="I30"/>
  <c r="I38"/>
  <c r="I54"/>
  <c r="I67"/>
  <c r="J30"/>
  <c r="J38"/>
  <c r="J54"/>
  <c r="J67"/>
  <c r="K30"/>
  <c r="K38"/>
  <c r="K54"/>
  <c r="K67"/>
  <c r="F30"/>
  <c r="F54"/>
  <c r="F67"/>
  <c r="E47"/>
  <c r="G42"/>
  <c r="F42"/>
  <c r="E42"/>
  <c r="F33"/>
  <c r="G33"/>
  <c r="H33"/>
  <c r="I33"/>
  <c r="E33"/>
  <c r="F24" i="5"/>
  <c r="F55"/>
  <c r="I30" i="6"/>
  <c r="G30"/>
  <c r="G48"/>
  <c r="F30"/>
  <c r="F48"/>
  <c r="F27" i="7"/>
  <c r="F35"/>
  <c r="F50"/>
  <c r="G54" i="1"/>
  <c r="G67"/>
  <c r="G24" i="5"/>
  <c r="H24"/>
  <c r="I24"/>
  <c r="J24"/>
  <c r="K24"/>
  <c r="K55"/>
  <c r="K72"/>
  <c r="L24"/>
  <c r="L55"/>
  <c r="L72"/>
  <c r="M55"/>
  <c r="F72"/>
  <c r="G64" i="6"/>
  <c r="H30"/>
  <c r="I64"/>
  <c r="J30"/>
  <c r="J64"/>
  <c r="K30"/>
  <c r="K64"/>
  <c r="L30"/>
  <c r="L64"/>
  <c r="F64"/>
  <c r="G35" i="7"/>
  <c r="G50"/>
  <c r="H27"/>
  <c r="H35"/>
  <c r="H50"/>
  <c r="I35"/>
  <c r="I50"/>
  <c r="J27"/>
  <c r="J35"/>
  <c r="J50"/>
  <c r="K27"/>
  <c r="K35"/>
  <c r="K50"/>
  <c r="L27"/>
  <c r="L35"/>
  <c r="L50"/>
  <c r="M43" i="8"/>
  <c r="G56"/>
  <c r="H26"/>
  <c r="H43"/>
  <c r="H56"/>
  <c r="I26"/>
  <c r="I43"/>
  <c r="I56"/>
  <c r="J26"/>
  <c r="J43"/>
  <c r="J56"/>
  <c r="K26"/>
  <c r="K43"/>
  <c r="K56"/>
  <c r="L26"/>
  <c r="L43"/>
  <c r="L56"/>
  <c r="F26"/>
  <c r="F43"/>
  <c r="F56"/>
  <c r="J55" i="5"/>
  <c r="J72"/>
  <c r="H55"/>
  <c r="H72"/>
  <c r="G55"/>
  <c r="G72"/>
  <c r="I55"/>
  <c r="I72"/>
  <c r="H48" i="6"/>
  <c r="H64"/>
</calcChain>
</file>

<file path=xl/sharedStrings.xml><?xml version="1.0" encoding="utf-8"?>
<sst xmlns="http://schemas.openxmlformats.org/spreadsheetml/2006/main" count="1038" uniqueCount="327">
  <si>
    <t>Форма обучения: очная</t>
  </si>
  <si>
    <t>Финансового менеджмента</t>
  </si>
  <si>
    <t>Экономической теории и эконометрики</t>
  </si>
  <si>
    <t>Бухгалтерского учета, анализа и аудита</t>
  </si>
  <si>
    <t>Банковского дела</t>
  </si>
  <si>
    <t>Иностранных языков</t>
  </si>
  <si>
    <t>ФТД.00</t>
  </si>
  <si>
    <t>военная кафедра</t>
  </si>
  <si>
    <t>Математической экономики</t>
  </si>
  <si>
    <t>ю</t>
  </si>
  <si>
    <t>2, 4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</si>
  <si>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</si>
  <si>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</si>
  <si>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</si>
  <si>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</si>
  <si>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</si>
  <si>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 xml:space="preserve">     Учет и экономический анализ в кредитных организациях</t>
  </si>
  <si>
    <t xml:space="preserve">     Международные финансы</t>
  </si>
  <si>
    <t xml:space="preserve">     Форвардные и фьючерсные сделки</t>
  </si>
  <si>
    <t xml:space="preserve">   Иностранный язык (английский)</t>
  </si>
  <si>
    <t xml:space="preserve">    Иностранный язык (немецкий)</t>
  </si>
  <si>
    <t xml:space="preserve">    Иностранный язык (французский)</t>
  </si>
  <si>
    <t xml:space="preserve">    Иностранный язык (итальянский)</t>
  </si>
  <si>
    <t xml:space="preserve">   Физическая культура **</t>
  </si>
  <si>
    <t xml:space="preserve">  Факультативы</t>
  </si>
  <si>
    <t xml:space="preserve">   Военная подготовка * **</t>
  </si>
  <si>
    <t xml:space="preserve">   Налоги и налогообложение * **</t>
  </si>
  <si>
    <t xml:space="preserve">   Основы аудита * **</t>
  </si>
  <si>
    <t xml:space="preserve"> Практики</t>
  </si>
  <si>
    <t xml:space="preserve">  Производственная практика ***</t>
  </si>
  <si>
    <t xml:space="preserve"> Итоговая государственная аттестация, включая подготовку и зашиту выпускной квалификационной работы</t>
  </si>
  <si>
    <t xml:space="preserve">  Подготовка и защита выпускной квалификационной работы</t>
  </si>
  <si>
    <t xml:space="preserve">  Итоговый государственный экзамен по дисциплине:</t>
  </si>
  <si>
    <t xml:space="preserve">   Английский язык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</si>
  <si>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</si>
  <si>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</si>
  <si>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</si>
  <si>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</si>
  <si>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</si>
  <si>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</si>
  <si>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</si>
  <si>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</si>
  <si>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</si>
  <si>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</si>
  <si>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</si>
  <si>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1.1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</si>
  <si>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</si>
  <si>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</si>
  <si>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</si>
  <si>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</si>
  <si>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</si>
  <si>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</si>
  <si>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</si>
  <si>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</si>
  <si>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в том числе</t>
  </si>
  <si>
    <t>Аудиторные занятия</t>
  </si>
  <si>
    <t xml:space="preserve">Распределение общего количества аудиторных часов 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</si>
  <si>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</si>
  <si>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Студент: __________________________________</t>
  </si>
  <si>
    <t xml:space="preserve">Выбор (да/нет) </t>
  </si>
  <si>
    <t>Обязательные дисциплины</t>
  </si>
  <si>
    <t>Студент:</t>
  </si>
  <si>
    <t xml:space="preserve">Дата составления плана: </t>
  </si>
  <si>
    <t>Начальник учебной части:</t>
  </si>
  <si>
    <t>В.А. Коловская</t>
  </si>
  <si>
    <t>ИТОГО:</t>
  </si>
  <si>
    <t>ВСЕГО:</t>
  </si>
  <si>
    <r>
      <t xml:space="preserve">Факультет   </t>
    </r>
    <r>
      <rPr>
        <b/>
        <sz val="12"/>
        <rFont val="Times New Roman"/>
        <family val="1"/>
        <charset val="204"/>
      </rPr>
      <t>Экономики</t>
    </r>
  </si>
  <si>
    <t xml:space="preserve">Индивидуальный учебный план </t>
  </si>
  <si>
    <t>Направление  080100.62 "Экономика", профиль  "Мировая экономика"</t>
  </si>
  <si>
    <t>Уровень образования:  бакалавриат</t>
  </si>
  <si>
    <t xml:space="preserve">(Ф.И.О. полностью) </t>
  </si>
  <si>
    <t>(расшифровка подписи)</t>
  </si>
  <si>
    <t>Базовая кафедра Управления ФНС по Нижегородской области</t>
  </si>
  <si>
    <t>12</t>
  </si>
  <si>
    <t>13</t>
  </si>
  <si>
    <t>14</t>
  </si>
  <si>
    <t>15</t>
  </si>
  <si>
    <t>16</t>
  </si>
  <si>
    <t xml:space="preserve"> Итоговая государственная аттестация, включая подготовку и защиту выпускной квалификационной работы</t>
  </si>
  <si>
    <t>Направление  080100.62 "Экономика"</t>
  </si>
  <si>
    <t>ДА</t>
  </si>
  <si>
    <t xml:space="preserve">    Иностранный язык (английский)</t>
  </si>
  <si>
    <t xml:space="preserve">    Майнор 1 "Социология"</t>
  </si>
  <si>
    <t xml:space="preserve">     Экономическая социология</t>
  </si>
  <si>
    <t>Социально-гуманитарных наук</t>
  </si>
  <si>
    <t xml:space="preserve">    Майнор 2 "Психология"</t>
  </si>
  <si>
    <t xml:space="preserve">     Социальная психология</t>
  </si>
  <si>
    <t>Организационной психологии</t>
  </si>
  <si>
    <t xml:space="preserve">    Майнор 3 "История"</t>
  </si>
  <si>
    <t xml:space="preserve">     Политическая и экономическая история</t>
  </si>
  <si>
    <t xml:space="preserve">    Майнор 4 "Международные отношения"</t>
  </si>
  <si>
    <t xml:space="preserve">     История международных отношений</t>
  </si>
  <si>
    <t>Государственного и муниципального управления</t>
  </si>
  <si>
    <t xml:space="preserve">     Макроэкономика</t>
  </si>
  <si>
    <t xml:space="preserve">     Эконометрика</t>
  </si>
  <si>
    <t xml:space="preserve">      Иностранный язык (немецкий)</t>
  </si>
  <si>
    <t xml:space="preserve">      Иностранный язык (французский)</t>
  </si>
  <si>
    <t xml:space="preserve">      Иностранный язык (итальянский)</t>
  </si>
  <si>
    <t xml:space="preserve">      Теория отраслевых рынков</t>
  </si>
  <si>
    <t xml:space="preserve">      Экономика общественного сектора</t>
  </si>
  <si>
    <t xml:space="preserve">      Экономика труда</t>
  </si>
  <si>
    <t xml:space="preserve">      Финансовые рынки и финансовые институты</t>
  </si>
  <si>
    <t xml:space="preserve">     Международные экономические отношения и конъюнктура мировых товарных рынков</t>
  </si>
  <si>
    <t xml:space="preserve">      Экономика и политика Японии</t>
  </si>
  <si>
    <t xml:space="preserve">      Экономика и политика Канады</t>
  </si>
  <si>
    <t xml:space="preserve">      Экономика и политика Германии</t>
  </si>
  <si>
    <t xml:space="preserve">      Экономика и политика стран Арабского Востока</t>
  </si>
  <si>
    <t xml:space="preserve">      Экономика и политика Китая</t>
  </si>
  <si>
    <t xml:space="preserve">      Экономика и политика США</t>
  </si>
  <si>
    <t xml:space="preserve">      Экономика и политика Испании</t>
  </si>
  <si>
    <t xml:space="preserve">      Экономика и политика стран Латинской Америки</t>
  </si>
  <si>
    <t xml:space="preserve">      Экономика и политика стран Юго-Восточной Азии</t>
  </si>
  <si>
    <t xml:space="preserve">      Экономика и политика Франции</t>
  </si>
  <si>
    <t xml:space="preserve">      Экономика и политика Италии</t>
  </si>
  <si>
    <t xml:space="preserve">      Экономика и политика Великобритании</t>
  </si>
  <si>
    <t xml:space="preserve">      Экономика и политика Индии</t>
  </si>
  <si>
    <t xml:space="preserve">   Иностранный язык (французский) * **</t>
  </si>
  <si>
    <t xml:space="preserve">   Иностранный язык (немецкий) * **</t>
  </si>
  <si>
    <t xml:space="preserve">   Бухгалтерский финансовый учет * **</t>
  </si>
  <si>
    <t xml:space="preserve">   Цены и ценообразование * **</t>
  </si>
  <si>
    <t xml:space="preserve">   Экономический анализ * **</t>
  </si>
  <si>
    <t xml:space="preserve">   Иностранный язык (итальянский) * **</t>
  </si>
  <si>
    <t xml:space="preserve">  Научный семинар</t>
  </si>
  <si>
    <t xml:space="preserve">   Научно-исследовательский семинар</t>
  </si>
  <si>
    <t xml:space="preserve">  Курсовая работа **</t>
  </si>
  <si>
    <t>Б.5.П</t>
  </si>
  <si>
    <t xml:space="preserve">  Практики</t>
  </si>
  <si>
    <t xml:space="preserve">   Учебная (ознакомительная) практика ** ***</t>
  </si>
  <si>
    <t xml:space="preserve">     Иностранный язык (английский)</t>
  </si>
  <si>
    <t>2, 3</t>
  </si>
  <si>
    <t xml:space="preserve">     Российская экономика</t>
  </si>
  <si>
    <t xml:space="preserve">      Политология</t>
  </si>
  <si>
    <t>Конституционного и административного права</t>
  </si>
  <si>
    <t xml:space="preserve">      Эконометрика</t>
  </si>
  <si>
    <t xml:space="preserve">      Макроэкономика</t>
  </si>
  <si>
    <t xml:space="preserve">      Социально-экономическая статистика</t>
  </si>
  <si>
    <t xml:space="preserve">      Институциональная экономика</t>
  </si>
  <si>
    <t xml:space="preserve">      Практикум по прикладным экономическим исследованиям</t>
  </si>
  <si>
    <t xml:space="preserve">       Финансовые рынки и финансовые институты</t>
  </si>
  <si>
    <t xml:space="preserve">       Экономика труда</t>
  </si>
  <si>
    <t xml:space="preserve">       Теория отраслевых рынков</t>
  </si>
  <si>
    <t xml:space="preserve">   Налоговый учет в налоговых органах * **</t>
  </si>
  <si>
    <t xml:space="preserve">   Инвестиции * **</t>
  </si>
  <si>
    <t>Прикладной лингвистики и межкультурной коммуникации</t>
  </si>
  <si>
    <t xml:space="preserve">   Численные методы в экономике * **</t>
  </si>
  <si>
    <t xml:space="preserve">   Методы оптимизации и модели исследования операций * **</t>
  </si>
  <si>
    <t xml:space="preserve">   Теория случайных процессов и ее приложения в экономике * **</t>
  </si>
  <si>
    <t xml:space="preserve">   Курсовая работа</t>
  </si>
  <si>
    <t xml:space="preserve">   Учебная (ознакомительная) практика **</t>
  </si>
  <si>
    <t xml:space="preserve">     Демография</t>
  </si>
  <si>
    <t>Гражданского права и процесса</t>
  </si>
  <si>
    <t xml:space="preserve">    Математический анализ</t>
  </si>
  <si>
    <t>Кафедра математики</t>
  </si>
  <si>
    <t xml:space="preserve">    Теория вероятностей и математическая статистика</t>
  </si>
  <si>
    <t xml:space="preserve">    Теория игр</t>
  </si>
  <si>
    <t xml:space="preserve">    Методы оптимальных решений</t>
  </si>
  <si>
    <t xml:space="preserve">    Микроэкономика</t>
  </si>
  <si>
    <t xml:space="preserve">    Макроэкономика</t>
  </si>
  <si>
    <t xml:space="preserve">    Социально-экономическая статистика</t>
  </si>
  <si>
    <t xml:space="preserve">    История экономических учений</t>
  </si>
  <si>
    <t xml:space="preserve">   Финансы * **</t>
  </si>
  <si>
    <t xml:space="preserve">   Иностранный язык (английский) * ** ***</t>
  </si>
  <si>
    <t xml:space="preserve">   Автоматизация обработки информации в экономике * **</t>
  </si>
  <si>
    <t xml:space="preserve">   Деньги, кредит, банки * **</t>
  </si>
  <si>
    <t xml:space="preserve">     Общая социология</t>
  </si>
  <si>
    <t xml:space="preserve">     Общая психология</t>
  </si>
  <si>
    <t xml:space="preserve">     Политология</t>
  </si>
  <si>
    <t xml:space="preserve">     Микроэкономика</t>
  </si>
  <si>
    <t xml:space="preserve">     Статистика</t>
  </si>
  <si>
    <t xml:space="preserve">   Иностранный язык (итальянский)</t>
  </si>
  <si>
    <t xml:space="preserve">(выбор 1 майнора из 4) выбирается только 1 предмет </t>
  </si>
  <si>
    <t xml:space="preserve">     Иностранный язык (выбор 1 из 3) - выбирается только 1 иностранный язык</t>
  </si>
  <si>
    <t xml:space="preserve">    Дисциплины по выбору (1 из 4) -выбирается только 1 предмет</t>
  </si>
  <si>
    <t xml:space="preserve">Дисциплины по выбору   </t>
  </si>
  <si>
    <t xml:space="preserve">     Выбор 1 из 4  - выбирается только 1 предмет</t>
  </si>
  <si>
    <t xml:space="preserve">    Вариативная часть(выбор 1 из 13) - выбирается только одна/один  страна/регион</t>
  </si>
  <si>
    <t xml:space="preserve">  Проставить "ДА" напротив дисциплин, которые выбрали </t>
  </si>
  <si>
    <t>6*</t>
  </si>
  <si>
    <t>3*</t>
  </si>
  <si>
    <t>****</t>
  </si>
  <si>
    <t>4,5*</t>
  </si>
  <si>
    <t>Направление  080100.62 "Экономика", специализация  "Мировая экономика"</t>
  </si>
  <si>
    <t xml:space="preserve">  Проставить "ДА" напротив иностранного языка, который выбрали на 1 курсе </t>
  </si>
  <si>
    <t>Рынок ценных бумаг и биржевое дело * **</t>
  </si>
  <si>
    <t>Бухгалтерский учет</t>
  </si>
  <si>
    <t xml:space="preserve">     Гражданское право </t>
  </si>
  <si>
    <t>Прикладной лингвистики и межкультурных коммуникаций</t>
  </si>
  <si>
    <t>Введение в экономическое моделирование * **</t>
  </si>
  <si>
    <t>Межкультурные коммуникации * **</t>
  </si>
  <si>
    <t>Для студентов "нулевой группы"</t>
  </si>
  <si>
    <t xml:space="preserve">   Научно-исследовательский семинар (выбор кафедры 1 из 4)</t>
  </si>
  <si>
    <t xml:space="preserve">     Блок 3 (выбор 1 из 4) - выбирается только 1 предмет</t>
  </si>
  <si>
    <t xml:space="preserve">      Дисциплины по выбору  (выбор 2 из 4) - выбирается только два предмета</t>
  </si>
  <si>
    <t xml:space="preserve">       Корпоративные финансы</t>
  </si>
  <si>
    <t xml:space="preserve">   Налоги и налогообложение</t>
  </si>
  <si>
    <t xml:space="preserve">Нацинональный культурный мир: история, политика, экономика, быт и язык * **  </t>
  </si>
  <si>
    <t>Основы менеджмента * **</t>
  </si>
  <si>
    <t>Кафедра общего и стратегического менеджмента</t>
  </si>
  <si>
    <t xml:space="preserve">     Корпоративные финансы </t>
  </si>
  <si>
    <t xml:space="preserve">   Вариативная часть (выбор 1 из 4)</t>
  </si>
  <si>
    <t>Кафедра теолрии и истории права и государства</t>
  </si>
  <si>
    <t>Эконометрика</t>
  </si>
  <si>
    <t xml:space="preserve">     Мировые  финансы</t>
  </si>
  <si>
    <t>Дисциплины по выбору (1 из 3)  Проставить "ДА" напротив иностранного языка, который изучаете с 1 го курса</t>
  </si>
  <si>
    <t xml:space="preserve">   Международное право</t>
  </si>
  <si>
    <t xml:space="preserve">  Демография</t>
  </si>
  <si>
    <t xml:space="preserve">  Международная политическая экономия</t>
  </si>
  <si>
    <t xml:space="preserve">    Дисциплины по выбору (1 из 4)</t>
  </si>
  <si>
    <t>Политическая социология</t>
  </si>
  <si>
    <t>Политическая психология</t>
  </si>
  <si>
    <t>Кафедра социально-гуманитарных наук</t>
  </si>
  <si>
    <t>История, религия, культура</t>
  </si>
  <si>
    <t>Теория международных отношений</t>
  </si>
  <si>
    <t>Кафедра государственного и муниципального управления</t>
  </si>
  <si>
    <t>Теоия денег и финансовых рынков</t>
  </si>
  <si>
    <t>Теория контрактов</t>
  </si>
  <si>
    <t>Региональная экономика</t>
  </si>
  <si>
    <t>Инвестиции</t>
  </si>
  <si>
    <t xml:space="preserve">    Дисциплины по выбору (2 из 6)</t>
  </si>
  <si>
    <t xml:space="preserve">     Проблемы международной безопасности</t>
  </si>
  <si>
    <t xml:space="preserve">     Международные финансовые институты</t>
  </si>
  <si>
    <t xml:space="preserve">     Основы межкультурной коммуникации</t>
  </si>
  <si>
    <t xml:space="preserve">     Мировой фондовый рынок</t>
  </si>
  <si>
    <t xml:space="preserve">     Основы международного бизнеса</t>
  </si>
  <si>
    <t>11.1</t>
  </si>
  <si>
    <t>11.2</t>
  </si>
  <si>
    <t xml:space="preserve">   Военная подготовка **</t>
  </si>
  <si>
    <t>Военная кафедра</t>
  </si>
  <si>
    <t xml:space="preserve">   Европейские цивилизации * **</t>
  </si>
  <si>
    <t xml:space="preserve">  Проставить "ДА" напротив дисциплин, которые выбрали</t>
  </si>
  <si>
    <t xml:space="preserve">     Иностранный язык  - выбор 1 из 3  (ставите "ДА" напротив того иностранного языка, который уже изучаете с 1-го курса) </t>
  </si>
  <si>
    <t xml:space="preserve">     Практикум по прикладным экономическим исследованиям</t>
  </si>
  <si>
    <t>Кафедра математической экономики</t>
  </si>
  <si>
    <t xml:space="preserve">     Финансовый менеджмент</t>
  </si>
  <si>
    <t xml:space="preserve">     Международные стандарты финансовой отчетности</t>
  </si>
  <si>
    <t xml:space="preserve">     Банковский менеджмент и анализ рисков</t>
  </si>
  <si>
    <t xml:space="preserve">    Научно-исследовательский семинар</t>
  </si>
  <si>
    <t xml:space="preserve">   Производственная практика ** ****</t>
  </si>
  <si>
    <t xml:space="preserve">   Английский язык **</t>
  </si>
  <si>
    <t xml:space="preserve">      Теория денег и финансовых рынков</t>
  </si>
  <si>
    <t xml:space="preserve">      Теория контрактов</t>
  </si>
  <si>
    <t xml:space="preserve">      Региональная экономика</t>
  </si>
  <si>
    <t xml:space="preserve">      Международная экономика</t>
  </si>
  <si>
    <t xml:space="preserve">   Иностранный язык (английский)   * ** ***</t>
  </si>
  <si>
    <t xml:space="preserve">   Организация и проведение налоговых проверок * **</t>
  </si>
  <si>
    <t xml:space="preserve">   Информационные технологии в бухгалтерском учете и финансах (1С-Бухгалтерия) * **</t>
  </si>
  <si>
    <t xml:space="preserve">Для студентов, не изучавших английский язык или имющих </t>
  </si>
  <si>
    <t>очень низкий исходный уровень владения английским языком - "нулевая группа"</t>
  </si>
  <si>
    <t xml:space="preserve">     Бухгалтерский управленческий учет</t>
  </si>
  <si>
    <t xml:space="preserve">     Аудит и сопутствующие аудиту услуги</t>
  </si>
  <si>
    <t xml:space="preserve">     Бухгалтерская (финансовая) отчетность</t>
  </si>
  <si>
    <t xml:space="preserve">     Производные финансовые инструменты</t>
  </si>
  <si>
    <t xml:space="preserve">     Инвестиционный анализ</t>
  </si>
  <si>
    <t xml:space="preserve">     Фундаментальный и технический анализ на финансовых рынках</t>
  </si>
  <si>
    <t xml:space="preserve">     Оценка стоимости активов и бизнеса компаний</t>
  </si>
  <si>
    <t xml:space="preserve">     Зарубежные банковские системы</t>
  </si>
  <si>
    <t xml:space="preserve">     Розничный бизнес коммерческих банков</t>
  </si>
  <si>
    <t xml:space="preserve">     Макропруденциальное регулирование банковской деятельности</t>
  </si>
  <si>
    <t xml:space="preserve">     Анализ временных рядов</t>
  </si>
  <si>
    <t xml:space="preserve">     Прикладной эконометрический анализ</t>
  </si>
  <si>
    <t xml:space="preserve">     Ценообразование финансовых активов</t>
  </si>
  <si>
    <t xml:space="preserve">     Инструментальные методы финансовой экономики и аналитики</t>
  </si>
  <si>
    <t xml:space="preserve">   Дисциплины по выбору  (4 из 16)</t>
  </si>
  <si>
    <t xml:space="preserve">Начни свой бизнес: регистрация, учет, налогообложение </t>
  </si>
  <si>
    <t xml:space="preserve">  Физическая культура **</t>
  </si>
  <si>
    <t>Ф</t>
  </si>
  <si>
    <t>Для студентов "нулевый" группы</t>
  </si>
  <si>
    <t>Кафедра экономической теории и эконометрики</t>
  </si>
  <si>
    <t>Кафедра финансового менеджмента</t>
  </si>
  <si>
    <t>Кафедра бухгалтерского учета, анализа и аудита</t>
  </si>
  <si>
    <t>Кафедра банковского дела</t>
  </si>
  <si>
    <t>2  курс, 2014/2015  учебный год</t>
  </si>
  <si>
    <t>1  курс, 2014/2015  учебный год</t>
  </si>
  <si>
    <t>3  курс, 2014/2015  учебный год</t>
  </si>
  <si>
    <t>4  курс, 2014/2015  учебный год</t>
  </si>
  <si>
    <t xml:space="preserve">     Бухгалтерский учет </t>
  </si>
  <si>
    <t>Дисциплины по выбору</t>
  </si>
  <si>
    <t>* ** ***</t>
  </si>
  <si>
    <t>Для студентов "0" группы</t>
  </si>
  <si>
    <t xml:space="preserve">Дисциплины по выбору </t>
  </si>
  <si>
    <t xml:space="preserve">     Философия</t>
  </si>
  <si>
    <t xml:space="preserve">      Инструменты социологических исследований </t>
  </si>
  <si>
    <t xml:space="preserve">      Правовая среда экономической деятельности </t>
  </si>
  <si>
    <t xml:space="preserve">      Социальная психология</t>
  </si>
  <si>
    <t>Учебная (ознакомительная) практика проходит с 08.06.15 по 12.06.15</t>
  </si>
  <si>
    <t xml:space="preserve">  Основы менеджмента * **</t>
  </si>
  <si>
    <t>Общего и стратегического менендмжента</t>
  </si>
  <si>
    <t xml:space="preserve">Производственная практика проходит с 30.03.2015 по 08.05.2015  </t>
  </si>
  <si>
    <t>Междисциплинарный экзамен по направлению подготовки</t>
  </si>
  <si>
    <t xml:space="preserve">   Инвестиционный анализ * **</t>
  </si>
  <si>
    <t xml:space="preserve">   Информационные технологии в бухгалтерском учете (1С - Бухгалтерия) * **</t>
  </si>
  <si>
    <t xml:space="preserve">   Бухгалтерский управленческмй учет * **</t>
  </si>
  <si>
    <t xml:space="preserve">   Оценка стоимости активов и бизнеса компаний *</t>
  </si>
  <si>
    <t>Кафедра прикладной лингвистики и межкультурной коммуникации</t>
  </si>
  <si>
    <t xml:space="preserve">   Зарубежные банковские системы * **</t>
  </si>
  <si>
    <t xml:space="preserve">   Прикладной эконометрический анализ * **</t>
  </si>
  <si>
    <t xml:space="preserve">   Ценообразование финансовых активов * **</t>
  </si>
  <si>
    <t>Производственная практика проходит с 30.03.15 по 08.05.15</t>
  </si>
  <si>
    <t>Экономика общественного сектора</t>
  </si>
  <si>
    <t xml:space="preserve">    Учет и аудит по видам экономической деятельности </t>
  </si>
  <si>
    <t xml:space="preserve">    Дисциплины по выбору (2 из 5)</t>
  </si>
  <si>
    <t xml:space="preserve">  Безопасность жизнедеятельности</t>
  </si>
  <si>
    <t>Кафедра маркетинга</t>
  </si>
  <si>
    <t>Кафедра физического воспитания</t>
  </si>
  <si>
    <t xml:space="preserve">  Экономическая история</t>
  </si>
  <si>
    <t xml:space="preserve">  Право</t>
  </si>
  <si>
    <t>Кафедра гражданского права и гражданского процесса</t>
  </si>
  <si>
    <t xml:space="preserve">  Философия</t>
  </si>
  <si>
    <t xml:space="preserve">  Риторика: практика устной и письменной коммуникации </t>
  </si>
  <si>
    <t xml:space="preserve">   Математический анализ</t>
  </si>
  <si>
    <t xml:space="preserve">   Линейная алгебра</t>
  </si>
  <si>
    <t xml:space="preserve">   История экономических учений</t>
  </si>
  <si>
    <t xml:space="preserve">   Микроэкономика</t>
  </si>
  <si>
    <t xml:space="preserve">   Иностранный язык (английский) * **</t>
  </si>
  <si>
    <t>Кафедра иностранных языков</t>
  </si>
  <si>
    <t xml:space="preserve">  Иностранный язык (немецкий) * **</t>
  </si>
  <si>
    <t xml:space="preserve">  Иностранный язык (французский) * **</t>
  </si>
  <si>
    <t xml:space="preserve">  Иностранный язык (итальянский) * **</t>
  </si>
  <si>
    <t xml:space="preserve">  Иностранный язык (английский) * ** ***</t>
  </si>
  <si>
    <t xml:space="preserve">  Финансы * **</t>
  </si>
  <si>
    <t xml:space="preserve">  Информационные технологии в экономике * **</t>
  </si>
  <si>
    <t xml:space="preserve">  Экономика финансового посредничества * **</t>
  </si>
  <si>
    <t xml:space="preserve">  Расчетные инструменты и операции на финансовых рынках (преподается на английском языке) * **</t>
  </si>
  <si>
    <t>8*</t>
  </si>
  <si>
    <t xml:space="preserve">Начальник отдела сопровождения учебного процесса </t>
  </si>
  <si>
    <t>в бакалавриате по направлению. "Экономика":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</si>
</sst>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2"/>
      <name val="Wingdings"/>
      <charset val="2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B5B5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0" borderId="0" xfId="0" applyFont="1" applyAlignment="1"/>
    <xf numFmtId="0" fontId="0" fillId="6" borderId="0" xfId="0" applyFont="1" applyFill="1" applyAlignment="1">
      <alignment vertical="top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6" borderId="0" xfId="0" applyFill="1" applyAlignment="1">
      <alignment vertical="top"/>
    </xf>
    <xf numFmtId="0" fontId="2" fillId="8" borderId="1" xfId="0" quotePrefix="1" applyFont="1" applyFill="1" applyBorder="1" applyAlignment="1">
      <alignment horizontal="right" vertical="top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right" vertical="top"/>
    </xf>
    <xf numFmtId="0" fontId="1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top"/>
    </xf>
    <xf numFmtId="0" fontId="14" fillId="7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right" vertical="top"/>
    </xf>
    <xf numFmtId="0" fontId="14" fillId="7" borderId="1" xfId="0" applyFont="1" applyFill="1" applyBorder="1" applyAlignment="1">
      <alignment vertical="top"/>
    </xf>
    <xf numFmtId="49" fontId="0" fillId="6" borderId="1" xfId="0" applyNumberFormat="1" applyFill="1" applyBorder="1" applyAlignment="1">
      <alignment horizontal="right" vertical="top"/>
    </xf>
    <xf numFmtId="44" fontId="15" fillId="6" borderId="1" xfId="1" applyFont="1" applyFill="1" applyBorder="1" applyAlignment="1">
      <alignment horizontal="center" vertical="top"/>
    </xf>
    <xf numFmtId="0" fontId="2" fillId="9" borderId="1" xfId="0" quotePrefix="1" applyFont="1" applyFill="1" applyBorder="1" applyAlignment="1">
      <alignment horizontal="right" vertical="top"/>
    </xf>
    <xf numFmtId="0" fontId="2" fillId="9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right" vertical="top"/>
    </xf>
    <xf numFmtId="0" fontId="2" fillId="9" borderId="0" xfId="0" applyFont="1" applyFill="1" applyAlignment="1">
      <alignment vertical="top"/>
    </xf>
    <xf numFmtId="0" fontId="2" fillId="10" borderId="1" xfId="0" quotePrefix="1" applyFont="1" applyFill="1" applyBorder="1" applyAlignment="1">
      <alignment horizontal="right" vertical="top"/>
    </xf>
    <xf numFmtId="0" fontId="2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/>
    </xf>
    <xf numFmtId="0" fontId="2" fillId="10" borderId="1" xfId="0" applyFont="1" applyFill="1" applyBorder="1" applyAlignment="1">
      <alignment horizontal="right" vertical="top"/>
    </xf>
    <xf numFmtId="0" fontId="2" fillId="10" borderId="0" xfId="0" applyFont="1" applyFill="1" applyAlignment="1">
      <alignment vertical="top"/>
    </xf>
    <xf numFmtId="0" fontId="2" fillId="11" borderId="1" xfId="0" quotePrefix="1" applyFont="1" applyFill="1" applyBorder="1" applyAlignment="1">
      <alignment horizontal="right" vertical="top"/>
    </xf>
    <xf numFmtId="0" fontId="2" fillId="11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/>
    </xf>
    <xf numFmtId="0" fontId="2" fillId="11" borderId="1" xfId="0" applyFont="1" applyFill="1" applyBorder="1" applyAlignment="1">
      <alignment horizontal="right" vertical="top"/>
    </xf>
    <xf numFmtId="0" fontId="2" fillId="11" borderId="0" xfId="0" applyFont="1" applyFill="1" applyAlignment="1">
      <alignment vertical="top"/>
    </xf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right" vertical="top"/>
    </xf>
    <xf numFmtId="0" fontId="14" fillId="8" borderId="1" xfId="0" applyFont="1" applyFill="1" applyBorder="1" applyAlignment="1">
      <alignment vertical="top"/>
    </xf>
    <xf numFmtId="0" fontId="16" fillId="7" borderId="1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6" borderId="1" xfId="0" quotePrefix="1" applyFill="1" applyBorder="1" applyAlignment="1">
      <alignment horizontal="right" vertical="top"/>
    </xf>
    <xf numFmtId="0" fontId="2" fillId="12" borderId="1" xfId="0" quotePrefix="1" applyFont="1" applyFill="1" applyBorder="1" applyAlignment="1">
      <alignment horizontal="right" vertical="top"/>
    </xf>
    <xf numFmtId="0" fontId="2" fillId="12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horizontal="right" vertical="top"/>
    </xf>
    <xf numFmtId="0" fontId="2" fillId="12" borderId="1" xfId="0" applyFont="1" applyFill="1" applyBorder="1" applyAlignment="1">
      <alignment vertical="top"/>
    </xf>
    <xf numFmtId="0" fontId="0" fillId="13" borderId="1" xfId="0" applyFont="1" applyFill="1" applyBorder="1" applyAlignment="1">
      <alignment vertical="top" wrapText="1"/>
    </xf>
    <xf numFmtId="0" fontId="0" fillId="13" borderId="1" xfId="0" applyFont="1" applyFill="1" applyBorder="1" applyAlignment="1">
      <alignment horizontal="right" vertical="top"/>
    </xf>
    <xf numFmtId="0" fontId="0" fillId="13" borderId="1" xfId="0" applyFont="1" applyFill="1" applyBorder="1" applyAlignment="1">
      <alignment vertical="top"/>
    </xf>
    <xf numFmtId="0" fontId="2" fillId="13" borderId="1" xfId="0" quotePrefix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 vertical="top"/>
    </xf>
    <xf numFmtId="0" fontId="2" fillId="13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horizontal="right" vertical="top"/>
    </xf>
    <xf numFmtId="0" fontId="0" fillId="8" borderId="1" xfId="0" applyFont="1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44" fontId="15" fillId="13" borderId="1" xfId="1" applyFont="1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right"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right"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0" xfId="0" applyFont="1" applyFill="1" applyAlignment="1">
      <alignment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0" fillId="6" borderId="0" xfId="0" applyFont="1" applyFill="1" applyAlignment="1">
      <alignment vertical="top"/>
    </xf>
    <xf numFmtId="0" fontId="0" fillId="6" borderId="1" xfId="0" applyFont="1" applyFill="1" applyBorder="1" applyAlignment="1">
      <alignment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0" fillId="6" borderId="0" xfId="0" applyFont="1" applyFill="1" applyAlignment="1">
      <alignment vertical="top"/>
    </xf>
    <xf numFmtId="0" fontId="0" fillId="6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center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0" fillId="6" borderId="0" xfId="0" applyFont="1" applyFill="1" applyAlignment="1">
      <alignment vertical="top"/>
    </xf>
    <xf numFmtId="0" fontId="0" fillId="6" borderId="1" xfId="0" applyFont="1" applyFill="1" applyBorder="1" applyAlignment="1">
      <alignment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2" fillId="4" borderId="1" xfId="0" applyFont="1" applyFill="1" applyBorder="1" applyAlignment="1">
      <alignment vertical="top" wrapText="1"/>
    </xf>
    <xf numFmtId="0" fontId="0" fillId="0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right" vertical="top"/>
    </xf>
    <xf numFmtId="0" fontId="0" fillId="6" borderId="1" xfId="0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10" fillId="0" borderId="0" xfId="0" applyFont="1" applyAlignment="1">
      <alignment horizontal="left" vertical="top"/>
    </xf>
    <xf numFmtId="0" fontId="9" fillId="7" borderId="5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7" borderId="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4" fillId="8" borderId="5" xfId="0" applyFont="1" applyFill="1" applyBorder="1" applyAlignment="1">
      <alignment horizontal="right" vertical="top"/>
    </xf>
    <xf numFmtId="0" fontId="14" fillId="8" borderId="6" xfId="0" quotePrefix="1" applyFont="1" applyFill="1" applyBorder="1" applyAlignment="1">
      <alignment horizontal="right" vertical="top"/>
    </xf>
    <xf numFmtId="0" fontId="14" fillId="8" borderId="7" xfId="0" quotePrefix="1" applyFont="1" applyFill="1" applyBorder="1" applyAlignment="1">
      <alignment horizontal="right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right" vertical="top"/>
    </xf>
    <xf numFmtId="0" fontId="2" fillId="10" borderId="5" xfId="0" applyFont="1" applyFill="1" applyBorder="1" applyAlignment="1">
      <alignment vertical="top" wrapText="1"/>
    </xf>
    <xf numFmtId="0" fontId="2" fillId="10" borderId="7" xfId="0" applyFont="1" applyFill="1" applyBorder="1" applyAlignment="1">
      <alignment vertical="top" wrapText="1"/>
    </xf>
    <xf numFmtId="0" fontId="2" fillId="12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 wrapText="1"/>
    </xf>
    <xf numFmtId="0" fontId="14" fillId="7" borderId="5" xfId="0" applyFont="1" applyFill="1" applyBorder="1" applyAlignment="1">
      <alignment horizontal="right" vertical="top"/>
    </xf>
    <xf numFmtId="0" fontId="14" fillId="7" borderId="6" xfId="0" quotePrefix="1" applyFont="1" applyFill="1" applyBorder="1" applyAlignment="1">
      <alignment horizontal="right" vertical="top"/>
    </xf>
    <xf numFmtId="0" fontId="14" fillId="7" borderId="7" xfId="0" quotePrefix="1" applyFont="1" applyFill="1" applyBorder="1" applyAlignment="1">
      <alignment horizontal="right" vertical="top"/>
    </xf>
    <xf numFmtId="0" fontId="2" fillId="9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2" fillId="13" borderId="5" xfId="0" applyFont="1" applyFill="1" applyBorder="1" applyAlignment="1">
      <alignment horizontal="center" vertical="top" wrapText="1"/>
    </xf>
    <xf numFmtId="0" fontId="2" fillId="13" borderId="7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7" borderId="5" xfId="0" applyFont="1" applyFill="1" applyBorder="1" applyAlignment="1">
      <alignment horizontal="right" vertical="top"/>
    </xf>
    <xf numFmtId="0" fontId="2" fillId="7" borderId="6" xfId="0" quotePrefix="1" applyFont="1" applyFill="1" applyBorder="1" applyAlignment="1">
      <alignment horizontal="right" vertical="top"/>
    </xf>
    <xf numFmtId="0" fontId="2" fillId="7" borderId="7" xfId="0" quotePrefix="1" applyFont="1" applyFill="1" applyBorder="1" applyAlignment="1">
      <alignment horizontal="right" vertical="top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2" fillId="0" borderId="0" xfId="0" applyFont="1" applyAlignment="1">
      <alignment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  <pageSetUpPr fitToPage="1"/>
  </sheetPr>
  <dimension ref="A2:M44"/>
  <sheetViews>
    <sheetView tabSelected="1" topLeftCell="A12" zoomScaleNormal="100" workbookViewId="0">
      <selection activeCell="P24" sqref="P24"/>
    </sheetView>
  </sheetViews>
  <sheetFormatPr defaultRowHeight="12.75"/>
  <cols>
    <col min="1" max="1" width="9.140625" style="162"/>
    <col min="2" max="2" width="35.7109375" style="3" customWidth="1"/>
    <col min="3" max="3" width="30.7109375" style="3" customWidth="1"/>
    <col min="4" max="5" width="5.7109375" style="3" customWidth="1"/>
    <col min="6" max="6" width="6.7109375" style="163" customWidth="1"/>
    <col min="7" max="8" width="6.7109375" style="162" customWidth="1"/>
    <col min="9" max="12" width="8.7109375" style="162" customWidth="1"/>
    <col min="13" max="16384" width="9.140625" style="162"/>
  </cols>
  <sheetData>
    <row r="2" spans="1:13" ht="33" customHeight="1">
      <c r="A2" s="194" t="s">
        <v>57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18.75" customHeight="1">
      <c r="A3" s="194" t="s">
        <v>67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ht="20.25">
      <c r="A4" s="195" t="s">
        <v>68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>
      <c r="A5" s="196" t="s">
        <v>58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>
      <c r="A6" s="196" t="s">
        <v>71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>
      <c r="A7" s="194" t="s">
        <v>80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>
      <c r="A8" s="194" t="s">
        <v>273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</row>
    <row r="9" spans="1:13">
      <c r="A9" s="40" t="s">
        <v>0</v>
      </c>
      <c r="B9" s="39"/>
      <c r="C9" s="39"/>
      <c r="D9" s="182"/>
      <c r="E9" s="182"/>
      <c r="F9" s="183"/>
      <c r="G9" s="183"/>
      <c r="H9" s="183"/>
      <c r="I9" s="183"/>
      <c r="L9" s="5"/>
    </row>
    <row r="10" spans="1:13">
      <c r="A10" s="40" t="s">
        <v>70</v>
      </c>
      <c r="B10" s="39"/>
      <c r="C10" s="39"/>
      <c r="D10" s="182"/>
      <c r="E10" s="182"/>
      <c r="F10" s="183"/>
      <c r="G10" s="183"/>
      <c r="H10" s="183"/>
      <c r="I10" s="183"/>
      <c r="L10" s="5"/>
    </row>
    <row r="11" spans="1:13" ht="24.95" customHeight="1">
      <c r="A11" s="197" t="s">
        <v>46</v>
      </c>
      <c r="B11" s="197" t="s">
        <v>47</v>
      </c>
      <c r="C11" s="197" t="s">
        <v>48</v>
      </c>
      <c r="D11" s="197" t="s">
        <v>49</v>
      </c>
      <c r="E11" s="197"/>
      <c r="F11" s="197" t="s">
        <v>52</v>
      </c>
      <c r="G11" s="197" t="s">
        <v>53</v>
      </c>
      <c r="H11" s="184" t="s">
        <v>54</v>
      </c>
      <c r="I11" s="197" t="s">
        <v>56</v>
      </c>
      <c r="J11" s="197"/>
      <c r="K11" s="197"/>
      <c r="L11" s="197"/>
      <c r="M11" s="198" t="s">
        <v>59</v>
      </c>
    </row>
    <row r="12" spans="1:13" ht="24.95" customHeight="1">
      <c r="A12" s="197"/>
      <c r="B12" s="197"/>
      <c r="C12" s="197"/>
      <c r="D12" s="197"/>
      <c r="E12" s="197"/>
      <c r="F12" s="197"/>
      <c r="G12" s="197"/>
      <c r="H12" s="201" t="s">
        <v>55</v>
      </c>
      <c r="I12" s="197"/>
      <c r="J12" s="197"/>
      <c r="K12" s="197"/>
      <c r="L12" s="197"/>
      <c r="M12" s="199"/>
    </row>
    <row r="13" spans="1:13" ht="80.099999999999994" customHeight="1">
      <c r="A13" s="197"/>
      <c r="B13" s="197"/>
      <c r="C13" s="197"/>
      <c r="D13" s="185" t="s">
        <v>50</v>
      </c>
      <c r="E13" s="185" t="s">
        <v>51</v>
      </c>
      <c r="F13" s="197"/>
      <c r="G13" s="197"/>
      <c r="H13" s="201"/>
      <c r="I13" s="13" t="s">
        <v>34</v>
      </c>
      <c r="J13" s="13" t="s">
        <v>35</v>
      </c>
      <c r="K13" s="13" t="s">
        <v>36</v>
      </c>
      <c r="L13" s="13" t="s">
        <v>37</v>
      </c>
      <c r="M13" s="200"/>
    </row>
    <row r="14" spans="1:13" s="9" customFormat="1" ht="22.5" customHeight="1">
      <c r="A14" s="203" t="s">
        <v>60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s="167" customFormat="1" ht="14.25">
      <c r="A15" s="187" t="s">
        <v>34</v>
      </c>
      <c r="B15" s="181" t="s">
        <v>302</v>
      </c>
      <c r="C15" s="181" t="s">
        <v>303</v>
      </c>
      <c r="D15" s="191">
        <v>1</v>
      </c>
      <c r="E15" s="191"/>
      <c r="F15" s="192">
        <v>1</v>
      </c>
      <c r="G15" s="191">
        <v>38</v>
      </c>
      <c r="H15" s="191">
        <v>32</v>
      </c>
      <c r="I15" s="191">
        <v>32</v>
      </c>
      <c r="J15" s="191"/>
      <c r="K15" s="191"/>
      <c r="L15" s="191"/>
      <c r="M15" s="66" t="s">
        <v>81</v>
      </c>
    </row>
    <row r="16" spans="1:13" s="167" customFormat="1" ht="25.5">
      <c r="A16" s="187" t="s">
        <v>35</v>
      </c>
      <c r="B16" s="181" t="s">
        <v>265</v>
      </c>
      <c r="C16" s="181" t="s">
        <v>304</v>
      </c>
      <c r="D16" s="191"/>
      <c r="E16" s="191" t="s">
        <v>10</v>
      </c>
      <c r="F16" s="192"/>
      <c r="G16" s="191">
        <v>100</v>
      </c>
      <c r="H16" s="191">
        <v>100</v>
      </c>
      <c r="I16" s="191">
        <v>24</v>
      </c>
      <c r="J16" s="191">
        <v>21</v>
      </c>
      <c r="K16" s="191">
        <v>30</v>
      </c>
      <c r="L16" s="191">
        <v>25</v>
      </c>
      <c r="M16" s="66" t="s">
        <v>81</v>
      </c>
    </row>
    <row r="17" spans="1:13" s="167" customFormat="1" ht="25.5">
      <c r="A17" s="187" t="s">
        <v>36</v>
      </c>
      <c r="B17" s="181" t="s">
        <v>305</v>
      </c>
      <c r="C17" s="181" t="s">
        <v>268</v>
      </c>
      <c r="D17" s="191">
        <v>2</v>
      </c>
      <c r="E17" s="191"/>
      <c r="F17" s="192">
        <v>4</v>
      </c>
      <c r="G17" s="191">
        <v>152</v>
      </c>
      <c r="H17" s="191">
        <v>80</v>
      </c>
      <c r="I17" s="191">
        <v>40</v>
      </c>
      <c r="J17" s="191">
        <v>40</v>
      </c>
      <c r="K17" s="191"/>
      <c r="L17" s="191"/>
      <c r="M17" s="66" t="s">
        <v>81</v>
      </c>
    </row>
    <row r="18" spans="1:13" s="167" customFormat="1" ht="25.5">
      <c r="A18" s="187" t="s">
        <v>37</v>
      </c>
      <c r="B18" s="181" t="s">
        <v>306</v>
      </c>
      <c r="C18" s="181" t="s">
        <v>307</v>
      </c>
      <c r="D18" s="191">
        <v>4</v>
      </c>
      <c r="E18" s="191"/>
      <c r="F18" s="192">
        <v>4</v>
      </c>
      <c r="G18" s="191">
        <v>152</v>
      </c>
      <c r="H18" s="191">
        <v>80</v>
      </c>
      <c r="I18" s="191"/>
      <c r="J18" s="191"/>
      <c r="K18" s="191">
        <v>40</v>
      </c>
      <c r="L18" s="191">
        <v>40</v>
      </c>
      <c r="M18" s="66" t="s">
        <v>81</v>
      </c>
    </row>
    <row r="19" spans="1:13" s="167" customFormat="1" ht="25.5">
      <c r="A19" s="187" t="s">
        <v>38</v>
      </c>
      <c r="B19" s="181" t="s">
        <v>308</v>
      </c>
      <c r="C19" s="181" t="s">
        <v>211</v>
      </c>
      <c r="D19" s="191">
        <v>4</v>
      </c>
      <c r="E19" s="191"/>
      <c r="F19" s="192">
        <v>4</v>
      </c>
      <c r="G19" s="191">
        <v>152</v>
      </c>
      <c r="H19" s="191">
        <v>80</v>
      </c>
      <c r="I19" s="191"/>
      <c r="J19" s="191"/>
      <c r="K19" s="191">
        <v>40</v>
      </c>
      <c r="L19" s="191">
        <v>40</v>
      </c>
      <c r="M19" s="66" t="s">
        <v>81</v>
      </c>
    </row>
    <row r="20" spans="1:13" s="167" customFormat="1" ht="25.5">
      <c r="A20" s="187" t="s">
        <v>39</v>
      </c>
      <c r="B20" s="181" t="s">
        <v>309</v>
      </c>
      <c r="C20" s="181" t="s">
        <v>294</v>
      </c>
      <c r="D20" s="191">
        <v>2</v>
      </c>
      <c r="E20" s="191"/>
      <c r="F20" s="192">
        <v>4</v>
      </c>
      <c r="G20" s="191">
        <v>152</v>
      </c>
      <c r="H20" s="191">
        <v>80</v>
      </c>
      <c r="I20" s="191">
        <v>40</v>
      </c>
      <c r="J20" s="191">
        <v>40</v>
      </c>
      <c r="K20" s="191"/>
      <c r="L20" s="191"/>
      <c r="M20" s="66" t="s">
        <v>81</v>
      </c>
    </row>
    <row r="21" spans="1:13" s="167" customFormat="1" ht="14.25">
      <c r="A21" s="187" t="s">
        <v>34</v>
      </c>
      <c r="B21" s="181" t="s">
        <v>310</v>
      </c>
      <c r="C21" s="181" t="s">
        <v>153</v>
      </c>
      <c r="D21" s="191">
        <v>2.4</v>
      </c>
      <c r="E21" s="191"/>
      <c r="F21" s="192">
        <v>14</v>
      </c>
      <c r="G21" s="191">
        <v>532</v>
      </c>
      <c r="H21" s="191">
        <v>170</v>
      </c>
      <c r="I21" s="191">
        <v>48</v>
      </c>
      <c r="J21" s="191">
        <v>42</v>
      </c>
      <c r="K21" s="191">
        <v>60</v>
      </c>
      <c r="L21" s="191">
        <v>60</v>
      </c>
      <c r="M21" s="66" t="s">
        <v>81</v>
      </c>
    </row>
    <row r="22" spans="1:13" s="167" customFormat="1" ht="14.25">
      <c r="A22" s="187" t="s">
        <v>35</v>
      </c>
      <c r="B22" s="181" t="s">
        <v>311</v>
      </c>
      <c r="C22" s="181" t="s">
        <v>153</v>
      </c>
      <c r="D22" s="191">
        <v>2</v>
      </c>
      <c r="E22" s="191"/>
      <c r="F22" s="192">
        <v>6</v>
      </c>
      <c r="G22" s="191">
        <v>228</v>
      </c>
      <c r="H22" s="191">
        <v>60</v>
      </c>
      <c r="I22" s="191">
        <v>32</v>
      </c>
      <c r="J22" s="191">
        <v>28</v>
      </c>
      <c r="K22" s="191"/>
      <c r="L22" s="191"/>
      <c r="M22" s="66" t="s">
        <v>81</v>
      </c>
    </row>
    <row r="23" spans="1:13" s="167" customFormat="1" ht="25.5">
      <c r="A23" s="187" t="s">
        <v>36</v>
      </c>
      <c r="B23" s="181" t="s">
        <v>312</v>
      </c>
      <c r="C23" s="181" t="s">
        <v>268</v>
      </c>
      <c r="D23" s="191">
        <v>4</v>
      </c>
      <c r="E23" s="191"/>
      <c r="F23" s="192">
        <v>7</v>
      </c>
      <c r="G23" s="191">
        <v>266</v>
      </c>
      <c r="H23" s="191">
        <v>120</v>
      </c>
      <c r="I23" s="191"/>
      <c r="J23" s="191"/>
      <c r="K23" s="191">
        <v>40</v>
      </c>
      <c r="L23" s="191">
        <v>40</v>
      </c>
      <c r="M23" s="66" t="s">
        <v>81</v>
      </c>
    </row>
    <row r="24" spans="1:13" s="167" customFormat="1" ht="25.5">
      <c r="A24" s="187" t="s">
        <v>37</v>
      </c>
      <c r="B24" s="181" t="s">
        <v>313</v>
      </c>
      <c r="C24" s="181" t="s">
        <v>268</v>
      </c>
      <c r="D24" s="191">
        <v>2.4</v>
      </c>
      <c r="E24" s="191"/>
      <c r="F24" s="192">
        <v>9</v>
      </c>
      <c r="G24" s="191">
        <v>342</v>
      </c>
      <c r="H24" s="191">
        <v>162</v>
      </c>
      <c r="I24" s="191"/>
      <c r="J24" s="191">
        <v>42</v>
      </c>
      <c r="K24" s="191">
        <v>60</v>
      </c>
      <c r="L24" s="191">
        <v>60</v>
      </c>
      <c r="M24" s="66" t="s">
        <v>81</v>
      </c>
    </row>
    <row r="25" spans="1:13" s="167" customFormat="1" ht="19.5" customHeight="1">
      <c r="A25" s="187" t="s">
        <v>44</v>
      </c>
      <c r="B25" s="206" t="s">
        <v>124</v>
      </c>
      <c r="C25" s="206"/>
      <c r="D25" s="181">
        <v>4</v>
      </c>
      <c r="E25" s="181"/>
      <c r="F25" s="192">
        <v>7</v>
      </c>
      <c r="G25" s="191">
        <v>266</v>
      </c>
      <c r="H25" s="191">
        <v>70</v>
      </c>
      <c r="I25" s="191">
        <v>16</v>
      </c>
      <c r="J25" s="191">
        <v>14</v>
      </c>
      <c r="K25" s="191">
        <v>20</v>
      </c>
      <c r="L25" s="191">
        <v>20</v>
      </c>
      <c r="M25" s="66" t="s">
        <v>81</v>
      </c>
    </row>
    <row r="26" spans="1:13" s="167" customFormat="1">
      <c r="A26" s="207"/>
      <c r="B26" s="208"/>
      <c r="C26" s="209"/>
      <c r="D26" s="82"/>
      <c r="E26" s="82"/>
      <c r="F26" s="83">
        <f>SUM(F15:F25)</f>
        <v>60</v>
      </c>
      <c r="G26" s="83">
        <f t="shared" ref="G26:L26" si="0">SUM(G15:G25)</f>
        <v>2380</v>
      </c>
      <c r="H26" s="83">
        <f t="shared" si="0"/>
        <v>1034</v>
      </c>
      <c r="I26" s="83">
        <f t="shared" si="0"/>
        <v>232</v>
      </c>
      <c r="J26" s="83">
        <f t="shared" si="0"/>
        <v>227</v>
      </c>
      <c r="K26" s="83">
        <f t="shared" si="0"/>
        <v>290</v>
      </c>
      <c r="L26" s="83">
        <f t="shared" si="0"/>
        <v>285</v>
      </c>
      <c r="M26" s="84"/>
    </row>
    <row r="27" spans="1:13" s="167" customFormat="1" ht="15.75">
      <c r="A27" s="203" t="s">
        <v>280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5"/>
    </row>
    <row r="28" spans="1:13" s="167" customFormat="1" ht="15.75">
      <c r="A28" s="210" t="s">
        <v>230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2"/>
    </row>
    <row r="29" spans="1:13" s="8" customFormat="1" ht="12.75" customHeight="1">
      <c r="A29" s="22" t="s">
        <v>266</v>
      </c>
      <c r="B29" s="213" t="s">
        <v>24</v>
      </c>
      <c r="C29" s="213"/>
      <c r="D29" s="186"/>
      <c r="E29" s="186"/>
      <c r="F29" s="25"/>
      <c r="G29" s="24"/>
      <c r="H29" s="24"/>
      <c r="I29" s="24"/>
      <c r="J29" s="24"/>
      <c r="K29" s="24"/>
      <c r="L29" s="24"/>
      <c r="M29" s="24"/>
    </row>
    <row r="30" spans="1:13" s="167" customFormat="1">
      <c r="A30" s="169">
        <v>1</v>
      </c>
      <c r="B30" s="170" t="s">
        <v>314</v>
      </c>
      <c r="C30" s="170" t="s">
        <v>315</v>
      </c>
      <c r="D30" s="178" t="s">
        <v>10</v>
      </c>
      <c r="E30" s="178"/>
      <c r="F30" s="104" t="s">
        <v>324</v>
      </c>
      <c r="G30" s="178">
        <v>304</v>
      </c>
      <c r="H30" s="178">
        <v>140</v>
      </c>
      <c r="I30" s="178">
        <v>32</v>
      </c>
      <c r="J30" s="178">
        <v>28</v>
      </c>
      <c r="K30" s="178">
        <v>40</v>
      </c>
      <c r="L30" s="178">
        <v>40</v>
      </c>
      <c r="M30" s="178"/>
    </row>
    <row r="31" spans="1:13" s="167" customFormat="1">
      <c r="A31" s="169" t="s">
        <v>35</v>
      </c>
      <c r="B31" s="170" t="s">
        <v>316</v>
      </c>
      <c r="C31" s="170" t="s">
        <v>315</v>
      </c>
      <c r="D31" s="178">
        <v>4</v>
      </c>
      <c r="E31" s="178">
        <v>2</v>
      </c>
      <c r="F31" s="104" t="s">
        <v>178</v>
      </c>
      <c r="G31" s="178">
        <v>228</v>
      </c>
      <c r="H31" s="178">
        <v>140</v>
      </c>
      <c r="I31" s="178">
        <v>32</v>
      </c>
      <c r="J31" s="178">
        <v>28</v>
      </c>
      <c r="K31" s="178">
        <v>40</v>
      </c>
      <c r="L31" s="178">
        <v>40</v>
      </c>
      <c r="M31" s="178"/>
    </row>
    <row r="32" spans="1:13" s="167" customFormat="1">
      <c r="A32" s="169" t="s">
        <v>36</v>
      </c>
      <c r="B32" s="170" t="s">
        <v>317</v>
      </c>
      <c r="C32" s="170" t="s">
        <v>315</v>
      </c>
      <c r="D32" s="178">
        <v>4</v>
      </c>
      <c r="E32" s="178">
        <v>2</v>
      </c>
      <c r="F32" s="104" t="s">
        <v>178</v>
      </c>
      <c r="G32" s="178">
        <v>228</v>
      </c>
      <c r="H32" s="178">
        <v>140</v>
      </c>
      <c r="I32" s="178">
        <v>32</v>
      </c>
      <c r="J32" s="178">
        <v>28</v>
      </c>
      <c r="K32" s="178">
        <v>40</v>
      </c>
      <c r="L32" s="178">
        <v>40</v>
      </c>
      <c r="M32" s="178"/>
    </row>
    <row r="33" spans="1:13" s="167" customFormat="1">
      <c r="A33" s="169" t="s">
        <v>37</v>
      </c>
      <c r="B33" s="170" t="s">
        <v>318</v>
      </c>
      <c r="C33" s="170" t="s">
        <v>315</v>
      </c>
      <c r="D33" s="178">
        <v>4</v>
      </c>
      <c r="E33" s="178">
        <v>2</v>
      </c>
      <c r="F33" s="104" t="s">
        <v>178</v>
      </c>
      <c r="G33" s="178">
        <v>228</v>
      </c>
      <c r="H33" s="178">
        <v>140</v>
      </c>
      <c r="I33" s="178">
        <v>32</v>
      </c>
      <c r="J33" s="178">
        <v>28</v>
      </c>
      <c r="K33" s="178">
        <v>40</v>
      </c>
      <c r="L33" s="178">
        <v>40</v>
      </c>
      <c r="M33" s="178"/>
    </row>
    <row r="34" spans="1:13" s="167" customFormat="1" ht="25.5">
      <c r="A34" s="169" t="s">
        <v>38</v>
      </c>
      <c r="B34" s="170" t="s">
        <v>319</v>
      </c>
      <c r="C34" s="170" t="s">
        <v>315</v>
      </c>
      <c r="D34" s="178" t="s">
        <v>10</v>
      </c>
      <c r="E34" s="178"/>
      <c r="F34" s="104" t="s">
        <v>179</v>
      </c>
      <c r="G34" s="178">
        <v>114</v>
      </c>
      <c r="H34" s="178">
        <v>70</v>
      </c>
      <c r="I34" s="178">
        <v>16</v>
      </c>
      <c r="J34" s="178">
        <v>14</v>
      </c>
      <c r="K34" s="178">
        <v>20</v>
      </c>
      <c r="L34" s="178">
        <v>20</v>
      </c>
      <c r="M34" s="178"/>
    </row>
    <row r="35" spans="1:13" s="167" customFormat="1" ht="25.5">
      <c r="A35" s="169" t="s">
        <v>39</v>
      </c>
      <c r="B35" s="170" t="s">
        <v>320</v>
      </c>
      <c r="C35" s="170" t="s">
        <v>269</v>
      </c>
      <c r="D35" s="178">
        <v>4</v>
      </c>
      <c r="E35" s="178"/>
      <c r="F35" s="104" t="s">
        <v>178</v>
      </c>
      <c r="G35" s="178">
        <v>228</v>
      </c>
      <c r="H35" s="178">
        <v>68</v>
      </c>
      <c r="I35" s="178"/>
      <c r="J35" s="178">
        <v>28</v>
      </c>
      <c r="K35" s="178">
        <v>20</v>
      </c>
      <c r="L35" s="178">
        <v>20</v>
      </c>
      <c r="M35" s="178"/>
    </row>
    <row r="36" spans="1:13" s="167" customFormat="1" ht="25.5">
      <c r="A36" s="169" t="s">
        <v>40</v>
      </c>
      <c r="B36" s="170" t="s">
        <v>321</v>
      </c>
      <c r="C36" s="170" t="s">
        <v>233</v>
      </c>
      <c r="D36" s="178"/>
      <c r="E36" s="178" t="s">
        <v>10</v>
      </c>
      <c r="F36" s="104" t="s">
        <v>178</v>
      </c>
      <c r="G36" s="178">
        <v>228</v>
      </c>
      <c r="H36" s="178">
        <v>68</v>
      </c>
      <c r="I36" s="178"/>
      <c r="J36" s="178">
        <v>28</v>
      </c>
      <c r="K36" s="178">
        <v>20</v>
      </c>
      <c r="L36" s="178">
        <v>20</v>
      </c>
      <c r="M36" s="178"/>
    </row>
    <row r="37" spans="1:13" s="167" customFormat="1" ht="25.5">
      <c r="A37" s="169" t="s">
        <v>41</v>
      </c>
      <c r="B37" s="170" t="s">
        <v>322</v>
      </c>
      <c r="C37" s="170" t="s">
        <v>271</v>
      </c>
      <c r="D37" s="178"/>
      <c r="E37" s="178">
        <v>4</v>
      </c>
      <c r="F37" s="104" t="s">
        <v>179</v>
      </c>
      <c r="G37" s="178">
        <v>114</v>
      </c>
      <c r="H37" s="178">
        <v>40</v>
      </c>
      <c r="I37" s="178"/>
      <c r="J37" s="178"/>
      <c r="K37" s="178"/>
      <c r="L37" s="178">
        <v>40</v>
      </c>
      <c r="M37" s="178"/>
    </row>
    <row r="38" spans="1:13" s="167" customFormat="1" ht="38.25">
      <c r="A38" s="169" t="s">
        <v>42</v>
      </c>
      <c r="B38" s="170" t="s">
        <v>323</v>
      </c>
      <c r="C38" s="170" t="s">
        <v>269</v>
      </c>
      <c r="D38" s="178"/>
      <c r="E38" s="178">
        <v>4</v>
      </c>
      <c r="F38" s="104" t="s">
        <v>178</v>
      </c>
      <c r="G38" s="178">
        <v>228</v>
      </c>
      <c r="H38" s="178">
        <v>80</v>
      </c>
      <c r="I38" s="178"/>
      <c r="J38" s="178"/>
      <c r="K38" s="178">
        <v>40</v>
      </c>
      <c r="L38" s="178">
        <v>40</v>
      </c>
      <c r="M38" s="178"/>
    </row>
    <row r="39" spans="1:13">
      <c r="A39" s="163" t="s">
        <v>11</v>
      </c>
      <c r="B39" s="164" t="s">
        <v>12</v>
      </c>
      <c r="C39" s="162"/>
      <c r="D39" s="162"/>
      <c r="E39" s="162"/>
      <c r="G39" s="214"/>
      <c r="H39" s="214"/>
      <c r="I39" s="45"/>
      <c r="J39" s="45"/>
      <c r="K39" s="45"/>
      <c r="L39" s="45"/>
      <c r="M39" s="45"/>
    </row>
    <row r="40" spans="1:13" ht="15.75">
      <c r="A40" s="163" t="s">
        <v>13</v>
      </c>
      <c r="B40" s="164" t="s">
        <v>14</v>
      </c>
      <c r="C40" s="162"/>
      <c r="D40" s="202" t="s">
        <v>61</v>
      </c>
      <c r="E40" s="202"/>
      <c r="F40" s="202"/>
      <c r="G40" s="202"/>
      <c r="H40" s="202"/>
      <c r="I40" s="202"/>
      <c r="J40" s="202"/>
      <c r="K40" s="47" t="s">
        <v>72</v>
      </c>
      <c r="L40" s="47"/>
      <c r="M40" s="47"/>
    </row>
    <row r="41" spans="1:13">
      <c r="A41" s="163" t="s">
        <v>15</v>
      </c>
      <c r="B41" s="164" t="s">
        <v>267</v>
      </c>
      <c r="C41" s="162"/>
      <c r="D41" s="162"/>
      <c r="E41" s="162"/>
      <c r="G41" s="45"/>
      <c r="H41" s="45"/>
      <c r="I41" s="45"/>
      <c r="J41" s="45"/>
      <c r="K41" s="45"/>
      <c r="L41" s="45"/>
      <c r="M41" s="45"/>
    </row>
    <row r="42" spans="1:13" ht="15.75">
      <c r="A42" s="36"/>
      <c r="B42" s="47" t="s">
        <v>62</v>
      </c>
      <c r="C42" s="37"/>
      <c r="D42" s="47"/>
      <c r="E42" s="48"/>
      <c r="F42" s="46"/>
      <c r="G42" s="49"/>
      <c r="H42" s="50"/>
      <c r="I42" s="51"/>
    </row>
    <row r="43" spans="1:13" ht="16.5" customHeight="1">
      <c r="A43" s="36"/>
      <c r="B43" s="46"/>
      <c r="C43" s="37"/>
      <c r="D43" s="47" t="s">
        <v>325</v>
      </c>
      <c r="E43" s="47"/>
      <c r="F43" s="47"/>
      <c r="G43" s="47"/>
      <c r="H43" s="47"/>
      <c r="I43" s="47"/>
      <c r="J43" s="47"/>
      <c r="M43" s="47"/>
    </row>
    <row r="44" spans="1:13" ht="16.5" customHeight="1">
      <c r="D44" s="47" t="s">
        <v>326</v>
      </c>
      <c r="E44" s="47"/>
      <c r="F44" s="47"/>
      <c r="G44" s="47"/>
      <c r="H44" s="47"/>
      <c r="I44" s="47"/>
      <c r="J44" s="47"/>
      <c r="K44" s="47"/>
      <c r="L44" s="47" t="s">
        <v>64</v>
      </c>
    </row>
  </sheetData>
  <mergeCells count="24">
    <mergeCell ref="A14:M14"/>
    <mergeCell ref="B25:C25"/>
    <mergeCell ref="A26:C26"/>
    <mergeCell ref="A27:M27"/>
    <mergeCell ref="A28:M28"/>
    <mergeCell ref="B29:C29"/>
    <mergeCell ref="G39:H39"/>
    <mergeCell ref="D40:J40"/>
    <mergeCell ref="A8:M8"/>
    <mergeCell ref="A11:A13"/>
    <mergeCell ref="B11:B13"/>
    <mergeCell ref="C11:C13"/>
    <mergeCell ref="D11:E12"/>
    <mergeCell ref="F11:F13"/>
    <mergeCell ref="G11:G13"/>
    <mergeCell ref="I11:L12"/>
    <mergeCell ref="M11:M13"/>
    <mergeCell ref="H12:H13"/>
    <mergeCell ref="A7:M7"/>
    <mergeCell ref="A2:M2"/>
    <mergeCell ref="A3:M3"/>
    <mergeCell ref="A4:M4"/>
    <mergeCell ref="A5:M5"/>
    <mergeCell ref="A6:M6"/>
  </mergeCells>
  <pageMargins left="0.6" right="0.34" top="0.57999999999999996" bottom="0.42" header="0.36" footer="0.22"/>
  <pageSetup paperSize="9" scale="63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2" zoomScaleNormal="100" workbookViewId="0">
      <selection activeCell="B55" sqref="B55:M55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t="32.25" customHeight="1">
      <c r="A1" s="194" t="s">
        <v>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>
      <c r="A2" s="194" t="s">
        <v>67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20.25">
      <c r="A3" s="195" t="s">
        <v>68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>
      <c r="A4" s="196" t="s">
        <v>58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>
      <c r="A5" s="196" t="s">
        <v>71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>
      <c r="A6" s="194" t="s">
        <v>182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>
      <c r="A7" s="194" t="s">
        <v>272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>
      <c r="A8" s="40" t="s">
        <v>0</v>
      </c>
      <c r="B8" s="39"/>
      <c r="C8" s="39"/>
      <c r="D8" s="41"/>
      <c r="E8" s="41"/>
      <c r="F8" s="38"/>
      <c r="G8" s="38"/>
      <c r="H8" s="38"/>
      <c r="I8" s="38"/>
      <c r="L8" s="5"/>
    </row>
    <row r="9" spans="1:13">
      <c r="A9" s="40" t="s">
        <v>70</v>
      </c>
      <c r="B9" s="39"/>
      <c r="C9" s="39"/>
      <c r="D9" s="41"/>
      <c r="E9" s="41"/>
      <c r="F9" s="38"/>
      <c r="G9" s="38"/>
      <c r="H9" s="38"/>
      <c r="I9" s="38"/>
      <c r="L9" s="5"/>
    </row>
    <row r="10" spans="1:13" ht="24.95" customHeight="1">
      <c r="A10" s="197" t="s">
        <v>46</v>
      </c>
      <c r="B10" s="197" t="s">
        <v>47</v>
      </c>
      <c r="C10" s="197" t="s">
        <v>48</v>
      </c>
      <c r="D10" s="197" t="s">
        <v>49</v>
      </c>
      <c r="E10" s="197"/>
      <c r="F10" s="197" t="s">
        <v>52</v>
      </c>
      <c r="G10" s="197" t="s">
        <v>53</v>
      </c>
      <c r="H10" s="34" t="s">
        <v>54</v>
      </c>
      <c r="I10" s="197" t="s">
        <v>56</v>
      </c>
      <c r="J10" s="197"/>
      <c r="K10" s="197"/>
      <c r="L10" s="197"/>
      <c r="M10" s="198" t="s">
        <v>59</v>
      </c>
    </row>
    <row r="11" spans="1:13" ht="24.95" customHeight="1">
      <c r="A11" s="197"/>
      <c r="B11" s="197"/>
      <c r="C11" s="197"/>
      <c r="D11" s="197"/>
      <c r="E11" s="197"/>
      <c r="F11" s="197"/>
      <c r="G11" s="197"/>
      <c r="H11" s="201" t="s">
        <v>55</v>
      </c>
      <c r="I11" s="197"/>
      <c r="J11" s="197"/>
      <c r="K11" s="197"/>
      <c r="L11" s="197"/>
      <c r="M11" s="199"/>
    </row>
    <row r="12" spans="1:13" ht="80.099999999999994" customHeight="1">
      <c r="A12" s="197"/>
      <c r="B12" s="197"/>
      <c r="C12" s="197"/>
      <c r="D12" s="12" t="s">
        <v>50</v>
      </c>
      <c r="E12" s="12" t="s">
        <v>51</v>
      </c>
      <c r="F12" s="197"/>
      <c r="G12" s="197"/>
      <c r="H12" s="201"/>
      <c r="I12" s="13" t="s">
        <v>34</v>
      </c>
      <c r="J12" s="13" t="s">
        <v>35</v>
      </c>
      <c r="K12" s="13" t="s">
        <v>36</v>
      </c>
      <c r="L12" s="13" t="s">
        <v>37</v>
      </c>
      <c r="M12" s="200"/>
    </row>
    <row r="13" spans="1:13" s="76" customFormat="1" ht="18.75" customHeight="1">
      <c r="A13" s="203" t="s">
        <v>60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5"/>
    </row>
    <row r="14" spans="1:13" s="11" customFormat="1" ht="14.25">
      <c r="A14" s="18" t="s">
        <v>34</v>
      </c>
      <c r="B14" s="19" t="s">
        <v>82</v>
      </c>
      <c r="C14" s="19" t="s">
        <v>5</v>
      </c>
      <c r="D14" s="19">
        <v>3</v>
      </c>
      <c r="E14" s="19">
        <v>2</v>
      </c>
      <c r="F14" s="21">
        <v>4</v>
      </c>
      <c r="G14" s="20">
        <v>144</v>
      </c>
      <c r="H14" s="20">
        <v>100</v>
      </c>
      <c r="I14" s="20">
        <v>32</v>
      </c>
      <c r="J14" s="20">
        <v>28</v>
      </c>
      <c r="K14" s="20">
        <v>40</v>
      </c>
      <c r="L14" s="20"/>
      <c r="M14" s="66" t="s">
        <v>81</v>
      </c>
    </row>
    <row r="15" spans="1:13" s="11" customFormat="1" ht="25.5">
      <c r="A15" s="18">
        <v>2</v>
      </c>
      <c r="B15" s="19" t="s">
        <v>154</v>
      </c>
      <c r="C15" s="19" t="s">
        <v>153</v>
      </c>
      <c r="D15" s="19">
        <v>3</v>
      </c>
      <c r="E15" s="19">
        <v>1</v>
      </c>
      <c r="F15" s="21">
        <v>6</v>
      </c>
      <c r="G15" s="20">
        <v>216</v>
      </c>
      <c r="H15" s="20">
        <v>80</v>
      </c>
      <c r="I15" s="20">
        <v>32</v>
      </c>
      <c r="J15" s="20">
        <v>28</v>
      </c>
      <c r="K15" s="20">
        <v>20</v>
      </c>
      <c r="L15" s="20"/>
      <c r="M15" s="66" t="s">
        <v>81</v>
      </c>
    </row>
    <row r="16" spans="1:13" s="11" customFormat="1" ht="14.25">
      <c r="A16" s="18">
        <v>3</v>
      </c>
      <c r="B16" s="19" t="s">
        <v>155</v>
      </c>
      <c r="C16" s="19" t="s">
        <v>8</v>
      </c>
      <c r="D16" s="19"/>
      <c r="E16" s="19">
        <v>4</v>
      </c>
      <c r="F16" s="21">
        <v>3</v>
      </c>
      <c r="G16" s="20">
        <v>108</v>
      </c>
      <c r="H16" s="20">
        <v>50</v>
      </c>
      <c r="I16" s="20"/>
      <c r="J16" s="20"/>
      <c r="K16" s="20"/>
      <c r="L16" s="20">
        <v>50</v>
      </c>
      <c r="M16" s="66" t="s">
        <v>81</v>
      </c>
    </row>
    <row r="17" spans="1:13" s="11" customFormat="1" ht="14.25">
      <c r="A17" s="18">
        <v>4</v>
      </c>
      <c r="B17" s="35" t="s">
        <v>156</v>
      </c>
      <c r="C17" s="86"/>
      <c r="D17" s="31"/>
      <c r="E17" s="31">
        <v>4</v>
      </c>
      <c r="F17" s="33">
        <v>3</v>
      </c>
      <c r="G17" s="32">
        <v>108</v>
      </c>
      <c r="H17" s="32">
        <v>50</v>
      </c>
      <c r="I17" s="32"/>
      <c r="J17" s="32"/>
      <c r="K17" s="32">
        <v>30</v>
      </c>
      <c r="L17" s="32">
        <v>20</v>
      </c>
      <c r="M17" s="66" t="s">
        <v>81</v>
      </c>
    </row>
    <row r="18" spans="1:13" s="11" customFormat="1" ht="25.5">
      <c r="A18" s="18">
        <v>5</v>
      </c>
      <c r="B18" s="19" t="s">
        <v>168</v>
      </c>
      <c r="C18" s="19" t="s">
        <v>2</v>
      </c>
      <c r="D18" s="19">
        <v>4</v>
      </c>
      <c r="E18" s="105">
        <v>2</v>
      </c>
      <c r="F18" s="21">
        <v>13</v>
      </c>
      <c r="G18" s="20">
        <v>468</v>
      </c>
      <c r="H18" s="20">
        <v>180</v>
      </c>
      <c r="I18" s="20">
        <v>32</v>
      </c>
      <c r="J18" s="20">
        <v>28</v>
      </c>
      <c r="K18" s="20">
        <v>60</v>
      </c>
      <c r="L18" s="20">
        <v>60</v>
      </c>
      <c r="M18" s="66" t="s">
        <v>81</v>
      </c>
    </row>
    <row r="19" spans="1:13" s="11" customFormat="1" ht="25.5">
      <c r="A19" s="18">
        <v>6</v>
      </c>
      <c r="B19" s="19" t="s">
        <v>94</v>
      </c>
      <c r="C19" s="19" t="s">
        <v>2</v>
      </c>
      <c r="D19" s="19">
        <v>4</v>
      </c>
      <c r="E19" s="19"/>
      <c r="F19" s="21">
        <v>7</v>
      </c>
      <c r="G19" s="20">
        <v>252</v>
      </c>
      <c r="H19" s="20">
        <f>SUM(I19:L19)</f>
        <v>108</v>
      </c>
      <c r="I19" s="20"/>
      <c r="J19" s="20">
        <v>28</v>
      </c>
      <c r="K19" s="20">
        <v>40</v>
      </c>
      <c r="L19" s="20">
        <v>40</v>
      </c>
      <c r="M19" s="66" t="s">
        <v>81</v>
      </c>
    </row>
    <row r="20" spans="1:13" s="11" customFormat="1" ht="25.5">
      <c r="A20" s="18">
        <v>7</v>
      </c>
      <c r="B20" s="103" t="s">
        <v>276</v>
      </c>
      <c r="C20" s="19" t="s">
        <v>3</v>
      </c>
      <c r="D20" s="19">
        <v>3</v>
      </c>
      <c r="E20" s="19"/>
      <c r="F20" s="21">
        <v>5.5</v>
      </c>
      <c r="G20" s="20">
        <v>176</v>
      </c>
      <c r="H20" s="178">
        <f t="shared" ref="H20:H24" si="0">SUM(I20:L20)</f>
        <v>68</v>
      </c>
      <c r="I20" s="20"/>
      <c r="J20" s="20">
        <v>28</v>
      </c>
      <c r="K20" s="20">
        <v>40</v>
      </c>
      <c r="L20" s="20"/>
      <c r="M20" s="66" t="s">
        <v>81</v>
      </c>
    </row>
    <row r="21" spans="1:13" s="11" customFormat="1" ht="25.5">
      <c r="A21" s="18">
        <v>8</v>
      </c>
      <c r="B21" s="19" t="s">
        <v>169</v>
      </c>
      <c r="C21" s="19" t="s">
        <v>2</v>
      </c>
      <c r="D21" s="19">
        <v>1</v>
      </c>
      <c r="E21" s="19"/>
      <c r="F21" s="21">
        <v>3</v>
      </c>
      <c r="G21" s="20">
        <v>108</v>
      </c>
      <c r="H21" s="178">
        <f t="shared" si="0"/>
        <v>32</v>
      </c>
      <c r="I21" s="20">
        <v>32</v>
      </c>
      <c r="J21" s="20"/>
      <c r="K21" s="20"/>
      <c r="L21" s="20"/>
      <c r="M21" s="66" t="s">
        <v>81</v>
      </c>
    </row>
    <row r="22" spans="1:13" s="11" customFormat="1" ht="38.25">
      <c r="A22" s="18">
        <v>9</v>
      </c>
      <c r="B22" s="19" t="s">
        <v>103</v>
      </c>
      <c r="C22" s="19" t="s">
        <v>2</v>
      </c>
      <c r="D22" s="19">
        <v>2</v>
      </c>
      <c r="E22" s="19"/>
      <c r="F22" s="21">
        <v>6.5</v>
      </c>
      <c r="G22" s="20">
        <v>216</v>
      </c>
      <c r="H22" s="178">
        <f t="shared" si="0"/>
        <v>60</v>
      </c>
      <c r="I22" s="20">
        <v>32</v>
      </c>
      <c r="J22" s="20">
        <v>28</v>
      </c>
      <c r="K22" s="20"/>
      <c r="L22" s="20"/>
      <c r="M22" s="66" t="s">
        <v>81</v>
      </c>
    </row>
    <row r="23" spans="1:13" s="11" customFormat="1" ht="25.5">
      <c r="A23" s="18">
        <v>10</v>
      </c>
      <c r="B23" s="19" t="s">
        <v>23</v>
      </c>
      <c r="C23" s="19" t="s">
        <v>2</v>
      </c>
      <c r="D23" s="19"/>
      <c r="E23" s="19" t="s">
        <v>10</v>
      </c>
      <c r="F23" s="21">
        <v>0.5</v>
      </c>
      <c r="G23" s="20">
        <v>108</v>
      </c>
      <c r="H23" s="178">
        <v>108</v>
      </c>
      <c r="I23" s="20">
        <v>24</v>
      </c>
      <c r="J23" s="20">
        <v>24</v>
      </c>
      <c r="K23" s="20">
        <v>30</v>
      </c>
      <c r="L23" s="20">
        <v>30</v>
      </c>
      <c r="M23" s="66" t="s">
        <v>81</v>
      </c>
    </row>
    <row r="24" spans="1:13" s="7" customFormat="1" ht="12.75" customHeight="1">
      <c r="A24" s="18">
        <v>11</v>
      </c>
      <c r="B24" s="221" t="s">
        <v>123</v>
      </c>
      <c r="C24" s="221"/>
      <c r="D24" s="31"/>
      <c r="E24" s="31">
        <v>4</v>
      </c>
      <c r="F24" s="33">
        <v>2</v>
      </c>
      <c r="G24" s="32">
        <v>72</v>
      </c>
      <c r="H24" s="178">
        <f t="shared" si="0"/>
        <v>55</v>
      </c>
      <c r="I24" s="32">
        <v>8</v>
      </c>
      <c r="J24" s="32">
        <v>7</v>
      </c>
      <c r="K24" s="32">
        <v>20</v>
      </c>
      <c r="L24" s="32">
        <v>20</v>
      </c>
      <c r="M24" s="66" t="s">
        <v>81</v>
      </c>
    </row>
    <row r="25" spans="1:13" s="11" customFormat="1" ht="25.5">
      <c r="A25" s="18">
        <v>12</v>
      </c>
      <c r="B25" s="19" t="s">
        <v>125</v>
      </c>
      <c r="C25" s="19" t="s">
        <v>2</v>
      </c>
      <c r="D25" s="19">
        <v>4</v>
      </c>
      <c r="E25" s="19"/>
      <c r="F25" s="21">
        <v>5</v>
      </c>
      <c r="G25" s="20">
        <v>160</v>
      </c>
      <c r="H25" s="20"/>
      <c r="I25" s="20"/>
      <c r="J25" s="20"/>
      <c r="K25" s="20"/>
      <c r="L25" s="30" t="s">
        <v>9</v>
      </c>
      <c r="M25" s="66" t="s">
        <v>81</v>
      </c>
    </row>
    <row r="26" spans="1:13" s="11" customFormat="1">
      <c r="A26" s="207"/>
      <c r="B26" s="208"/>
      <c r="C26" s="209"/>
      <c r="D26" s="82"/>
      <c r="E26" s="82"/>
      <c r="F26" s="83">
        <f>SUM(F14:F25)</f>
        <v>58.5</v>
      </c>
      <c r="G26" s="83">
        <f>SUM(G14:G25)</f>
        <v>2136</v>
      </c>
      <c r="H26" s="83">
        <f t="shared" ref="H26:L26" si="1">SUM(H14:H25)</f>
        <v>891</v>
      </c>
      <c r="I26" s="83">
        <f t="shared" si="1"/>
        <v>192</v>
      </c>
      <c r="J26" s="83">
        <f t="shared" si="1"/>
        <v>199</v>
      </c>
      <c r="K26" s="83">
        <f t="shared" si="1"/>
        <v>280</v>
      </c>
      <c r="L26" s="83">
        <f t="shared" si="1"/>
        <v>220</v>
      </c>
      <c r="M26" s="84"/>
    </row>
    <row r="27" spans="1:13" s="11" customFormat="1" ht="15.75">
      <c r="A27" s="203" t="s">
        <v>277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5"/>
    </row>
    <row r="28" spans="1:13" s="11" customFormat="1" ht="15.75">
      <c r="A28" s="218" t="s">
        <v>177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20"/>
    </row>
    <row r="29" spans="1:13" s="76" customFormat="1" ht="12.75" customHeight="1">
      <c r="A29" s="72">
        <v>1</v>
      </c>
      <c r="B29" s="215" t="s">
        <v>171</v>
      </c>
      <c r="C29" s="216"/>
      <c r="D29" s="73"/>
      <c r="E29" s="73"/>
      <c r="F29" s="75">
        <v>3</v>
      </c>
      <c r="G29" s="74">
        <v>108</v>
      </c>
      <c r="H29" s="74">
        <v>32</v>
      </c>
      <c r="I29" s="74">
        <v>32</v>
      </c>
      <c r="J29" s="74"/>
      <c r="K29" s="74"/>
      <c r="L29" s="74"/>
      <c r="M29" s="74"/>
    </row>
    <row r="30" spans="1:13" s="9" customFormat="1" ht="12.75" customHeight="1">
      <c r="A30" s="88"/>
      <c r="B30" s="217" t="s">
        <v>83</v>
      </c>
      <c r="C30" s="217"/>
      <c r="D30" s="89"/>
      <c r="E30" s="89"/>
      <c r="F30" s="90">
        <v>3</v>
      </c>
      <c r="G30" s="91">
        <v>108</v>
      </c>
      <c r="H30" s="91">
        <v>36</v>
      </c>
      <c r="I30" s="91">
        <v>32</v>
      </c>
      <c r="J30" s="91"/>
      <c r="K30" s="91"/>
      <c r="L30" s="91"/>
      <c r="M30" s="91"/>
    </row>
    <row r="31" spans="1:13" s="11" customFormat="1">
      <c r="A31" s="18"/>
      <c r="B31" s="19" t="s">
        <v>165</v>
      </c>
      <c r="C31" s="19" t="s">
        <v>85</v>
      </c>
      <c r="D31" s="19"/>
      <c r="E31" s="19">
        <v>1</v>
      </c>
      <c r="F31" s="21">
        <v>3</v>
      </c>
      <c r="G31" s="20">
        <v>108</v>
      </c>
      <c r="H31" s="20">
        <v>32</v>
      </c>
      <c r="I31" s="20">
        <v>32</v>
      </c>
      <c r="J31" s="20"/>
      <c r="K31" s="20"/>
      <c r="L31" s="20"/>
      <c r="M31" s="20"/>
    </row>
    <row r="32" spans="1:13" s="9" customFormat="1" ht="12.75" customHeight="1">
      <c r="A32" s="88"/>
      <c r="B32" s="217" t="s">
        <v>86</v>
      </c>
      <c r="C32" s="217"/>
      <c r="D32" s="89"/>
      <c r="E32" s="89"/>
      <c r="F32" s="90">
        <v>3</v>
      </c>
      <c r="G32" s="91">
        <v>108</v>
      </c>
      <c r="H32" s="91">
        <v>32</v>
      </c>
      <c r="I32" s="91">
        <v>32</v>
      </c>
      <c r="J32" s="91"/>
      <c r="K32" s="91"/>
      <c r="L32" s="91"/>
      <c r="M32" s="91"/>
    </row>
    <row r="33" spans="1:13" s="11" customFormat="1">
      <c r="A33" s="18"/>
      <c r="B33" s="19" t="s">
        <v>166</v>
      </c>
      <c r="C33" s="19" t="s">
        <v>88</v>
      </c>
      <c r="D33" s="19"/>
      <c r="E33" s="19">
        <v>1</v>
      </c>
      <c r="F33" s="21">
        <v>3</v>
      </c>
      <c r="G33" s="20">
        <v>108</v>
      </c>
      <c r="H33" s="20">
        <v>32</v>
      </c>
      <c r="I33" s="20">
        <v>32</v>
      </c>
      <c r="J33" s="20"/>
      <c r="K33" s="20"/>
      <c r="L33" s="20"/>
      <c r="M33" s="20"/>
    </row>
    <row r="34" spans="1:13" s="9" customFormat="1" ht="12.75" customHeight="1">
      <c r="A34" s="88"/>
      <c r="B34" s="217" t="s">
        <v>89</v>
      </c>
      <c r="C34" s="217"/>
      <c r="D34" s="89"/>
      <c r="E34" s="89"/>
      <c r="F34" s="90">
        <v>3</v>
      </c>
      <c r="G34" s="91">
        <v>108</v>
      </c>
      <c r="H34" s="91">
        <v>32</v>
      </c>
      <c r="I34" s="91">
        <v>32</v>
      </c>
      <c r="J34" s="91"/>
      <c r="K34" s="91"/>
      <c r="L34" s="91"/>
      <c r="M34" s="91"/>
    </row>
    <row r="35" spans="1:13" s="11" customFormat="1" ht="25.5">
      <c r="A35" s="18"/>
      <c r="B35" s="19" t="s">
        <v>90</v>
      </c>
      <c r="C35" s="19" t="s">
        <v>2</v>
      </c>
      <c r="D35" s="19"/>
      <c r="E35" s="19">
        <v>1</v>
      </c>
      <c r="F35" s="21">
        <v>3</v>
      </c>
      <c r="G35" s="20">
        <v>108</v>
      </c>
      <c r="H35" s="20">
        <v>32</v>
      </c>
      <c r="I35" s="20">
        <v>32</v>
      </c>
      <c r="J35" s="20"/>
      <c r="K35" s="20"/>
      <c r="L35" s="20"/>
      <c r="M35" s="20"/>
    </row>
    <row r="36" spans="1:13" s="9" customFormat="1" ht="12.75" customHeight="1">
      <c r="A36" s="88"/>
      <c r="B36" s="217" t="s">
        <v>91</v>
      </c>
      <c r="C36" s="217"/>
      <c r="D36" s="89"/>
      <c r="E36" s="89"/>
      <c r="F36" s="90">
        <v>3</v>
      </c>
      <c r="G36" s="91">
        <v>108</v>
      </c>
      <c r="H36" s="91">
        <v>32</v>
      </c>
      <c r="I36" s="91">
        <v>32</v>
      </c>
      <c r="J36" s="91"/>
      <c r="K36" s="91"/>
      <c r="L36" s="91"/>
      <c r="M36" s="91"/>
    </row>
    <row r="37" spans="1:13" s="11" customFormat="1" ht="25.5">
      <c r="A37" s="18"/>
      <c r="B37" s="19" t="s">
        <v>167</v>
      </c>
      <c r="C37" s="19" t="s">
        <v>93</v>
      </c>
      <c r="D37" s="19"/>
      <c r="E37" s="19">
        <v>1</v>
      </c>
      <c r="F37" s="21">
        <v>3</v>
      </c>
      <c r="G37" s="20">
        <v>108</v>
      </c>
      <c r="H37" s="20">
        <v>32</v>
      </c>
      <c r="I37" s="20">
        <v>32</v>
      </c>
      <c r="J37" s="20"/>
      <c r="K37" s="20"/>
      <c r="L37" s="20"/>
      <c r="M37" s="20"/>
    </row>
    <row r="38" spans="1:13" s="11" customFormat="1" ht="15.75">
      <c r="A38" s="218" t="s">
        <v>183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20"/>
    </row>
    <row r="39" spans="1:13" s="7" customFormat="1" ht="12.75" customHeight="1">
      <c r="A39" s="95">
        <v>2</v>
      </c>
      <c r="B39" s="222" t="s">
        <v>172</v>
      </c>
      <c r="C39" s="222"/>
      <c r="D39" s="92"/>
      <c r="E39" s="92"/>
      <c r="F39" s="93">
        <v>6</v>
      </c>
      <c r="G39" s="94">
        <v>216</v>
      </c>
      <c r="H39" s="94">
        <v>140</v>
      </c>
      <c r="I39" s="94">
        <v>32</v>
      </c>
      <c r="J39" s="94">
        <v>28</v>
      </c>
      <c r="K39" s="94">
        <v>40</v>
      </c>
      <c r="L39" s="94">
        <v>40</v>
      </c>
      <c r="M39" s="94"/>
    </row>
    <row r="40" spans="1:13" s="11" customFormat="1">
      <c r="A40" s="87">
        <v>1</v>
      </c>
      <c r="B40" s="19" t="s">
        <v>96</v>
      </c>
      <c r="C40" s="19" t="s">
        <v>5</v>
      </c>
      <c r="D40" s="19"/>
      <c r="E40" s="19" t="s">
        <v>10</v>
      </c>
      <c r="F40" s="21">
        <v>6</v>
      </c>
      <c r="G40" s="20">
        <v>216</v>
      </c>
      <c r="H40" s="20">
        <f>SUM(I40:L40)</f>
        <v>140</v>
      </c>
      <c r="I40" s="20">
        <v>32</v>
      </c>
      <c r="J40" s="20">
        <v>28</v>
      </c>
      <c r="K40" s="20">
        <v>40</v>
      </c>
      <c r="L40" s="20">
        <v>40</v>
      </c>
      <c r="M40" s="20"/>
    </row>
    <row r="41" spans="1:13" s="11" customFormat="1">
      <c r="A41" s="87">
        <v>2</v>
      </c>
      <c r="B41" s="19" t="s">
        <v>97</v>
      </c>
      <c r="C41" s="19" t="s">
        <v>5</v>
      </c>
      <c r="D41" s="19"/>
      <c r="E41" s="19" t="s">
        <v>10</v>
      </c>
      <c r="F41" s="21">
        <v>6</v>
      </c>
      <c r="G41" s="20">
        <v>216</v>
      </c>
      <c r="H41" s="178">
        <f t="shared" ref="H41:H42" si="2">SUM(I41:L41)</f>
        <v>140</v>
      </c>
      <c r="I41" s="20">
        <v>32</v>
      </c>
      <c r="J41" s="20">
        <v>28</v>
      </c>
      <c r="K41" s="20">
        <v>40</v>
      </c>
      <c r="L41" s="20">
        <v>40</v>
      </c>
      <c r="M41" s="20"/>
    </row>
    <row r="42" spans="1:13" s="11" customFormat="1">
      <c r="A42" s="87">
        <v>3</v>
      </c>
      <c r="B42" s="19" t="s">
        <v>98</v>
      </c>
      <c r="C42" s="19" t="s">
        <v>5</v>
      </c>
      <c r="D42" s="19"/>
      <c r="E42" s="19" t="s">
        <v>10</v>
      </c>
      <c r="F42" s="21">
        <v>6</v>
      </c>
      <c r="G42" s="20">
        <v>216</v>
      </c>
      <c r="H42" s="178">
        <f t="shared" si="2"/>
        <v>140</v>
      </c>
      <c r="I42" s="20">
        <v>32</v>
      </c>
      <c r="J42" s="20">
        <v>28</v>
      </c>
      <c r="K42" s="20">
        <v>40</v>
      </c>
      <c r="L42" s="20">
        <v>40</v>
      </c>
      <c r="M42" s="20"/>
    </row>
    <row r="43" spans="1:13" s="11" customFormat="1">
      <c r="A43" s="223">
        <v>4</v>
      </c>
      <c r="B43" s="224"/>
      <c r="C43" s="225"/>
      <c r="D43" s="62"/>
      <c r="E43" s="62"/>
      <c r="F43" s="63">
        <f>F26+F29+F39</f>
        <v>67.5</v>
      </c>
      <c r="G43" s="63">
        <f>G26+G29+G39</f>
        <v>2460</v>
      </c>
      <c r="H43" s="63">
        <f t="shared" ref="H43:M43" si="3">H26+H29+H39</f>
        <v>1063</v>
      </c>
      <c r="I43" s="63">
        <f t="shared" si="3"/>
        <v>256</v>
      </c>
      <c r="J43" s="63">
        <f t="shared" si="3"/>
        <v>227</v>
      </c>
      <c r="K43" s="63">
        <f t="shared" si="3"/>
        <v>320</v>
      </c>
      <c r="L43" s="63">
        <f t="shared" si="3"/>
        <v>260</v>
      </c>
      <c r="M43" s="63">
        <f t="shared" si="3"/>
        <v>0</v>
      </c>
    </row>
    <row r="44" spans="1:13" s="71" customFormat="1" ht="12.75" customHeight="1">
      <c r="A44" s="67"/>
      <c r="B44" s="226" t="s">
        <v>24</v>
      </c>
      <c r="C44" s="226"/>
      <c r="D44" s="68"/>
      <c r="E44" s="68"/>
      <c r="F44" s="70"/>
      <c r="G44" s="69"/>
      <c r="H44" s="69"/>
      <c r="I44" s="69"/>
      <c r="J44" s="69"/>
      <c r="K44" s="69"/>
      <c r="L44" s="69"/>
      <c r="M44" s="69"/>
    </row>
    <row r="45" spans="1:13" s="11" customFormat="1">
      <c r="A45" s="18">
        <v>1</v>
      </c>
      <c r="B45" s="19" t="s">
        <v>25</v>
      </c>
      <c r="C45" s="19" t="s">
        <v>7</v>
      </c>
      <c r="D45" s="19"/>
      <c r="E45" s="19"/>
      <c r="F45" s="104" t="s">
        <v>181</v>
      </c>
      <c r="G45" s="20">
        <v>162</v>
      </c>
      <c r="H45" s="20">
        <v>150</v>
      </c>
      <c r="I45" s="20">
        <v>28</v>
      </c>
      <c r="J45" s="20">
        <v>28</v>
      </c>
      <c r="K45" s="20">
        <v>46</v>
      </c>
      <c r="L45" s="20">
        <v>48</v>
      </c>
      <c r="M45" s="20"/>
    </row>
    <row r="46" spans="1:13" s="11" customFormat="1">
      <c r="A46" s="169">
        <v>2</v>
      </c>
      <c r="B46" s="19" t="s">
        <v>118</v>
      </c>
      <c r="C46" s="19" t="s">
        <v>5</v>
      </c>
      <c r="D46" s="19"/>
      <c r="E46" s="19">
        <v>4</v>
      </c>
      <c r="F46" s="104" t="s">
        <v>178</v>
      </c>
      <c r="G46" s="20">
        <v>216</v>
      </c>
      <c r="H46" s="20">
        <v>140</v>
      </c>
      <c r="I46" s="20">
        <v>32</v>
      </c>
      <c r="J46" s="20">
        <v>28</v>
      </c>
      <c r="K46" s="20">
        <v>40</v>
      </c>
      <c r="L46" s="20">
        <v>40</v>
      </c>
      <c r="M46" s="20"/>
    </row>
    <row r="47" spans="1:13" s="11" customFormat="1">
      <c r="A47" s="169">
        <v>3</v>
      </c>
      <c r="B47" s="19" t="s">
        <v>170</v>
      </c>
      <c r="C47" s="19" t="s">
        <v>5</v>
      </c>
      <c r="D47" s="19"/>
      <c r="E47" s="19">
        <v>4</v>
      </c>
      <c r="F47" s="104" t="s">
        <v>178</v>
      </c>
      <c r="G47" s="20">
        <v>216</v>
      </c>
      <c r="H47" s="178">
        <v>140</v>
      </c>
      <c r="I47" s="20">
        <v>32</v>
      </c>
      <c r="J47" s="20">
        <v>32</v>
      </c>
      <c r="K47" s="20">
        <v>40</v>
      </c>
      <c r="L47" s="20">
        <v>40</v>
      </c>
      <c r="M47" s="20"/>
    </row>
    <row r="48" spans="1:13" s="11" customFormat="1">
      <c r="A48" s="169">
        <v>4</v>
      </c>
      <c r="B48" s="19" t="s">
        <v>117</v>
      </c>
      <c r="C48" s="19" t="s">
        <v>5</v>
      </c>
      <c r="D48" s="19"/>
      <c r="E48" s="19">
        <v>4</v>
      </c>
      <c r="F48" s="104" t="s">
        <v>178</v>
      </c>
      <c r="G48" s="20">
        <v>216</v>
      </c>
      <c r="H48" s="178">
        <v>140</v>
      </c>
      <c r="I48" s="20">
        <v>32</v>
      </c>
      <c r="J48" s="20">
        <v>28</v>
      </c>
      <c r="K48" s="20">
        <v>40</v>
      </c>
      <c r="L48" s="20">
        <v>40</v>
      </c>
      <c r="M48" s="20"/>
    </row>
    <row r="49" spans="1:13" ht="15.75" customHeight="1">
      <c r="A49" s="169">
        <v>5</v>
      </c>
      <c r="B49" s="103" t="s">
        <v>162</v>
      </c>
      <c r="C49" s="170" t="s">
        <v>5</v>
      </c>
      <c r="D49" s="170"/>
      <c r="E49" s="170">
        <v>4</v>
      </c>
      <c r="F49" s="104">
        <v>3</v>
      </c>
      <c r="G49" s="178">
        <v>108</v>
      </c>
      <c r="H49" s="178">
        <v>70</v>
      </c>
      <c r="I49" s="178">
        <v>16</v>
      </c>
      <c r="J49" s="178">
        <v>14</v>
      </c>
      <c r="K49" s="178">
        <v>20</v>
      </c>
      <c r="L49" s="178">
        <v>20</v>
      </c>
      <c r="M49" s="178"/>
    </row>
    <row r="50" spans="1:13" s="11" customFormat="1">
      <c r="A50" s="169">
        <v>6</v>
      </c>
      <c r="B50" s="19" t="s">
        <v>164</v>
      </c>
      <c r="C50" s="19" t="s">
        <v>4</v>
      </c>
      <c r="D50" s="19"/>
      <c r="E50" s="19">
        <v>2</v>
      </c>
      <c r="F50" s="104" t="s">
        <v>179</v>
      </c>
      <c r="G50" s="20">
        <v>108</v>
      </c>
      <c r="H50" s="20">
        <v>60</v>
      </c>
      <c r="I50" s="20">
        <v>32</v>
      </c>
      <c r="J50" s="20">
        <v>28</v>
      </c>
      <c r="K50" s="20"/>
      <c r="L50" s="20"/>
      <c r="M50" s="20"/>
    </row>
    <row r="51" spans="1:13" s="167" customFormat="1">
      <c r="A51" s="169">
        <v>7</v>
      </c>
      <c r="B51" s="103" t="s">
        <v>143</v>
      </c>
      <c r="C51" s="170" t="s">
        <v>1</v>
      </c>
      <c r="D51" s="170"/>
      <c r="E51" s="170">
        <v>4</v>
      </c>
      <c r="F51" s="175">
        <v>3</v>
      </c>
      <c r="G51" s="178">
        <v>108</v>
      </c>
      <c r="H51" s="178">
        <v>40</v>
      </c>
      <c r="I51" s="178"/>
      <c r="J51" s="178"/>
      <c r="K51" s="178"/>
      <c r="L51" s="178">
        <v>40</v>
      </c>
      <c r="M51" s="178"/>
    </row>
    <row r="52" spans="1:13" s="11" customFormat="1" ht="25.5">
      <c r="A52" s="169">
        <v>8</v>
      </c>
      <c r="B52" s="19" t="s">
        <v>163</v>
      </c>
      <c r="C52" s="19" t="s">
        <v>8</v>
      </c>
      <c r="D52" s="19"/>
      <c r="E52" s="19">
        <v>2.2999999999999998</v>
      </c>
      <c r="F52" s="21">
        <v>3</v>
      </c>
      <c r="G52" s="20">
        <v>108</v>
      </c>
      <c r="H52" s="20">
        <v>58</v>
      </c>
      <c r="I52" s="20"/>
      <c r="J52" s="20">
        <v>28</v>
      </c>
      <c r="K52" s="20">
        <v>30</v>
      </c>
      <c r="L52" s="20"/>
      <c r="M52" s="20"/>
    </row>
    <row r="53" spans="1:13" s="11" customFormat="1" ht="25.5">
      <c r="A53" s="169">
        <v>9</v>
      </c>
      <c r="B53" s="189" t="s">
        <v>184</v>
      </c>
      <c r="C53" s="189" t="s">
        <v>1</v>
      </c>
      <c r="D53" s="181"/>
      <c r="E53" s="181">
        <v>3</v>
      </c>
      <c r="F53" s="190" t="s">
        <v>179</v>
      </c>
      <c r="G53" s="191">
        <v>108</v>
      </c>
      <c r="H53" s="191">
        <v>30</v>
      </c>
      <c r="I53" s="191"/>
      <c r="J53" s="191"/>
      <c r="K53" s="191">
        <v>30</v>
      </c>
      <c r="L53" s="191"/>
      <c r="M53" s="191"/>
    </row>
    <row r="54" spans="1:13" s="11" customFormat="1">
      <c r="A54" s="169">
        <v>10</v>
      </c>
      <c r="B54" s="181" t="s">
        <v>161</v>
      </c>
      <c r="C54" s="181" t="s">
        <v>1</v>
      </c>
      <c r="D54" s="181"/>
      <c r="E54" s="181">
        <v>2</v>
      </c>
      <c r="F54" s="190" t="s">
        <v>181</v>
      </c>
      <c r="G54" s="191">
        <v>162</v>
      </c>
      <c r="H54" s="191">
        <v>60</v>
      </c>
      <c r="I54" s="191">
        <v>32</v>
      </c>
      <c r="J54" s="191">
        <v>28</v>
      </c>
      <c r="K54" s="191"/>
      <c r="L54" s="191"/>
      <c r="M54" s="191"/>
    </row>
    <row r="55" spans="1:13" s="11" customFormat="1" ht="25.5">
      <c r="A55" s="169">
        <v>11</v>
      </c>
      <c r="B55" s="189" t="s">
        <v>264</v>
      </c>
      <c r="C55" s="189" t="s">
        <v>3</v>
      </c>
      <c r="D55" s="181"/>
      <c r="E55" s="181">
        <v>3</v>
      </c>
      <c r="F55" s="192">
        <v>3</v>
      </c>
      <c r="G55" s="191">
        <v>108</v>
      </c>
      <c r="H55" s="191">
        <v>30</v>
      </c>
      <c r="I55" s="191"/>
      <c r="J55" s="191"/>
      <c r="K55" s="191">
        <v>30</v>
      </c>
      <c r="L55" s="191"/>
      <c r="M55" s="191"/>
    </row>
    <row r="56" spans="1:13" s="11" customFormat="1">
      <c r="A56" s="223" t="s">
        <v>66</v>
      </c>
      <c r="B56" s="224"/>
      <c r="C56" s="225"/>
      <c r="D56" s="85"/>
      <c r="E56" s="85"/>
      <c r="F56" s="63">
        <f>F43+45</f>
        <v>112.5</v>
      </c>
      <c r="G56" s="63">
        <f t="shared" ref="G56:L56" si="4">SUM(G48:G55)+G43</f>
        <v>3486</v>
      </c>
      <c r="H56" s="63">
        <f t="shared" si="4"/>
        <v>1551</v>
      </c>
      <c r="I56" s="63">
        <f t="shared" si="4"/>
        <v>368</v>
      </c>
      <c r="J56" s="63">
        <f t="shared" si="4"/>
        <v>353</v>
      </c>
      <c r="K56" s="63">
        <f t="shared" si="4"/>
        <v>470</v>
      </c>
      <c r="L56" s="63">
        <f t="shared" si="4"/>
        <v>360</v>
      </c>
      <c r="M56" s="64"/>
    </row>
    <row r="57" spans="1:13">
      <c r="A57" s="4" t="s">
        <v>11</v>
      </c>
      <c r="B57" s="6" t="s">
        <v>12</v>
      </c>
      <c r="C57" s="2"/>
      <c r="D57" s="2"/>
      <c r="E57" s="2"/>
      <c r="G57" s="214"/>
      <c r="H57" s="214"/>
      <c r="I57" s="45"/>
      <c r="J57" s="45"/>
      <c r="K57" s="45"/>
      <c r="L57" s="45"/>
      <c r="M57" s="45"/>
    </row>
    <row r="58" spans="1:13" ht="15.75">
      <c r="A58" s="4" t="s">
        <v>13</v>
      </c>
      <c r="B58" s="6" t="s">
        <v>14</v>
      </c>
      <c r="C58" s="2"/>
      <c r="D58" s="202" t="s">
        <v>61</v>
      </c>
      <c r="E58" s="202"/>
      <c r="F58" s="202"/>
      <c r="G58" s="202"/>
      <c r="H58" s="202"/>
      <c r="I58" s="202"/>
      <c r="J58" s="202"/>
      <c r="K58" s="47" t="s">
        <v>72</v>
      </c>
      <c r="L58" s="47"/>
      <c r="M58" s="47"/>
    </row>
    <row r="59" spans="1:13">
      <c r="A59" s="163" t="s">
        <v>278</v>
      </c>
      <c r="B59" s="164" t="s">
        <v>279</v>
      </c>
      <c r="C59" s="2"/>
      <c r="D59" s="2"/>
      <c r="E59" s="2"/>
      <c r="G59" s="45"/>
      <c r="H59" s="45"/>
      <c r="I59" s="45"/>
      <c r="J59" s="45"/>
      <c r="K59" s="45"/>
      <c r="L59" s="45"/>
      <c r="M59" s="45"/>
    </row>
    <row r="60" spans="1:13" ht="15.75">
      <c r="A60" s="36"/>
      <c r="B60" s="47" t="s">
        <v>62</v>
      </c>
      <c r="C60" s="37"/>
      <c r="D60" s="47"/>
      <c r="E60" s="48"/>
      <c r="F60" s="46"/>
      <c r="G60" s="49"/>
      <c r="H60" s="50"/>
      <c r="I60" s="51"/>
    </row>
    <row r="61" spans="1:13" ht="15.75">
      <c r="A61" s="36"/>
      <c r="B61" s="46"/>
      <c r="C61" s="37"/>
      <c r="D61" s="202" t="s">
        <v>63</v>
      </c>
      <c r="E61" s="202"/>
      <c r="F61" s="202"/>
      <c r="G61" s="202"/>
      <c r="H61" s="202"/>
      <c r="I61" s="202"/>
      <c r="J61" s="202"/>
      <c r="K61" s="47" t="s">
        <v>64</v>
      </c>
      <c r="L61" s="47"/>
      <c r="M61" s="47"/>
    </row>
  </sheetData>
  <mergeCells count="34">
    <mergeCell ref="D58:J58"/>
    <mergeCell ref="D61:J61"/>
    <mergeCell ref="B36:C36"/>
    <mergeCell ref="G57:H57"/>
    <mergeCell ref="B39:C39"/>
    <mergeCell ref="A43:C43"/>
    <mergeCell ref="A56:C56"/>
    <mergeCell ref="B44:C44"/>
    <mergeCell ref="A38:M38"/>
    <mergeCell ref="B29:C29"/>
    <mergeCell ref="B30:C30"/>
    <mergeCell ref="B32:C32"/>
    <mergeCell ref="B34:C34"/>
    <mergeCell ref="A13:M13"/>
    <mergeCell ref="A26:C26"/>
    <mergeCell ref="A27:M27"/>
    <mergeCell ref="A28:M28"/>
    <mergeCell ref="B24:C24"/>
    <mergeCell ref="M10:M12"/>
    <mergeCell ref="A1:M1"/>
    <mergeCell ref="A2:M2"/>
    <mergeCell ref="A3:M3"/>
    <mergeCell ref="A4:M4"/>
    <mergeCell ref="A5:M5"/>
    <mergeCell ref="A6:M6"/>
    <mergeCell ref="A7:M7"/>
    <mergeCell ref="A10:A12"/>
    <mergeCell ref="B10:B12"/>
    <mergeCell ref="C10:C12"/>
    <mergeCell ref="D10:E11"/>
    <mergeCell ref="I10:L11"/>
    <mergeCell ref="H11:H12"/>
    <mergeCell ref="F10:F12"/>
    <mergeCell ref="G10:G12"/>
  </mergeCells>
  <pageMargins left="0.6" right="0.34" top="0.57999999999999996" bottom="0.42" header="0.36" footer="0.22"/>
  <pageSetup paperSize="9" scale="63" fitToHeight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2" zoomScaleNormal="100" zoomScaleSheetLayoutView="30" workbookViewId="0">
      <selection activeCell="A38" sqref="A38:XFD39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t="27" customHeight="1">
      <c r="A1" s="194" t="s">
        <v>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21" customHeight="1">
      <c r="A2" s="194" t="s">
        <v>67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20.25">
      <c r="A3" s="195" t="s">
        <v>68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>
      <c r="A4" s="196" t="s">
        <v>58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>
      <c r="A5" s="196" t="s">
        <v>71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>
      <c r="A6" s="194" t="s">
        <v>80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>
      <c r="A7" s="194" t="s">
        <v>272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>
      <c r="A8" s="40" t="s">
        <v>0</v>
      </c>
      <c r="B8" s="39"/>
      <c r="C8" s="39"/>
      <c r="D8" s="41"/>
      <c r="E8" s="41"/>
      <c r="F8" s="38"/>
      <c r="G8" s="38"/>
      <c r="H8" s="38"/>
      <c r="I8" s="38"/>
      <c r="L8" s="5"/>
    </row>
    <row r="9" spans="1:13">
      <c r="A9" s="40" t="s">
        <v>70</v>
      </c>
      <c r="B9" s="39"/>
      <c r="C9" s="39"/>
      <c r="D9" s="41"/>
      <c r="E9" s="41"/>
      <c r="F9" s="38"/>
      <c r="G9" s="38"/>
      <c r="H9" s="38"/>
      <c r="I9" s="38"/>
      <c r="L9" s="5"/>
    </row>
    <row r="10" spans="1:13" ht="24.95" customHeight="1">
      <c r="A10" s="197" t="s">
        <v>46</v>
      </c>
      <c r="B10" s="197" t="s">
        <v>47</v>
      </c>
      <c r="C10" s="197" t="s">
        <v>48</v>
      </c>
      <c r="D10" s="197" t="s">
        <v>49</v>
      </c>
      <c r="E10" s="197"/>
      <c r="F10" s="197" t="s">
        <v>52</v>
      </c>
      <c r="G10" s="197" t="s">
        <v>53</v>
      </c>
      <c r="H10" s="34" t="s">
        <v>54</v>
      </c>
      <c r="I10" s="197" t="s">
        <v>56</v>
      </c>
      <c r="J10" s="197"/>
      <c r="K10" s="197"/>
      <c r="L10" s="197"/>
      <c r="M10" s="198" t="s">
        <v>59</v>
      </c>
    </row>
    <row r="11" spans="1:13" ht="24.95" customHeight="1">
      <c r="A11" s="197"/>
      <c r="B11" s="197"/>
      <c r="C11" s="197"/>
      <c r="D11" s="197"/>
      <c r="E11" s="197"/>
      <c r="F11" s="197"/>
      <c r="G11" s="197"/>
      <c r="H11" s="201" t="s">
        <v>55</v>
      </c>
      <c r="I11" s="197"/>
      <c r="J11" s="197"/>
      <c r="K11" s="197"/>
      <c r="L11" s="197"/>
      <c r="M11" s="199"/>
    </row>
    <row r="12" spans="1:13" ht="80.099999999999994" customHeight="1">
      <c r="A12" s="197"/>
      <c r="B12" s="197"/>
      <c r="C12" s="197"/>
      <c r="D12" s="12" t="s">
        <v>50</v>
      </c>
      <c r="E12" s="12" t="s">
        <v>51</v>
      </c>
      <c r="F12" s="197"/>
      <c r="G12" s="197"/>
      <c r="H12" s="201"/>
      <c r="I12" s="13" t="s">
        <v>34</v>
      </c>
      <c r="J12" s="13" t="s">
        <v>35</v>
      </c>
      <c r="K12" s="13" t="s">
        <v>36</v>
      </c>
      <c r="L12" s="13" t="s">
        <v>37</v>
      </c>
      <c r="M12" s="200"/>
    </row>
    <row r="13" spans="1:13" s="76" customFormat="1" ht="18.75" customHeight="1">
      <c r="A13" s="203" t="s">
        <v>60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5"/>
    </row>
    <row r="14" spans="1:13" s="11" customFormat="1" ht="14.25">
      <c r="A14" s="18" t="s">
        <v>34</v>
      </c>
      <c r="B14" s="19" t="s">
        <v>129</v>
      </c>
      <c r="C14" s="19" t="s">
        <v>5</v>
      </c>
      <c r="D14" s="19">
        <v>3</v>
      </c>
      <c r="E14" s="19">
        <v>2</v>
      </c>
      <c r="F14" s="21">
        <v>4</v>
      </c>
      <c r="G14" s="20">
        <v>144</v>
      </c>
      <c r="H14" s="20">
        <v>100</v>
      </c>
      <c r="I14" s="20">
        <v>32</v>
      </c>
      <c r="J14" s="20">
        <v>28</v>
      </c>
      <c r="K14" s="20">
        <v>40</v>
      </c>
      <c r="L14" s="20"/>
      <c r="M14" s="66" t="s">
        <v>81</v>
      </c>
    </row>
    <row r="15" spans="1:13" s="11" customFormat="1" ht="14.25">
      <c r="A15" s="18">
        <v>2</v>
      </c>
      <c r="B15" s="19" t="s">
        <v>152</v>
      </c>
      <c r="C15" s="19" t="s">
        <v>153</v>
      </c>
      <c r="D15" s="19">
        <v>1</v>
      </c>
      <c r="E15" s="19"/>
      <c r="F15" s="21">
        <v>1.5</v>
      </c>
      <c r="G15" s="20">
        <v>54</v>
      </c>
      <c r="H15" s="20">
        <v>32</v>
      </c>
      <c r="I15" s="20">
        <v>32</v>
      </c>
      <c r="J15" s="20"/>
      <c r="K15" s="20"/>
      <c r="L15" s="20"/>
      <c r="M15" s="66" t="s">
        <v>81</v>
      </c>
    </row>
    <row r="16" spans="1:13" s="11" customFormat="1" ht="25.5">
      <c r="A16" s="18">
        <v>3</v>
      </c>
      <c r="B16" s="19" t="s">
        <v>154</v>
      </c>
      <c r="C16" s="19" t="s">
        <v>153</v>
      </c>
      <c r="D16" s="19">
        <v>3</v>
      </c>
      <c r="E16" s="19">
        <v>1</v>
      </c>
      <c r="F16" s="21">
        <v>6</v>
      </c>
      <c r="G16" s="20">
        <v>216</v>
      </c>
      <c r="H16" s="20">
        <f>SUM(I16:L16)</f>
        <v>80</v>
      </c>
      <c r="I16" s="20">
        <v>32</v>
      </c>
      <c r="J16" s="20">
        <v>28</v>
      </c>
      <c r="K16" s="20">
        <v>20</v>
      </c>
      <c r="L16" s="20"/>
      <c r="M16" s="66" t="s">
        <v>81</v>
      </c>
    </row>
    <row r="17" spans="1:13" s="11" customFormat="1" ht="14.25">
      <c r="A17" s="18">
        <v>4</v>
      </c>
      <c r="B17" s="19" t="s">
        <v>155</v>
      </c>
      <c r="C17" s="19" t="s">
        <v>8</v>
      </c>
      <c r="D17" s="19"/>
      <c r="E17" s="19">
        <v>4</v>
      </c>
      <c r="F17" s="21">
        <v>3</v>
      </c>
      <c r="G17" s="20">
        <v>108</v>
      </c>
      <c r="H17" s="178">
        <f t="shared" ref="H17:H25" si="0">SUM(I17:L17)</f>
        <v>50</v>
      </c>
      <c r="I17" s="20"/>
      <c r="J17" s="20"/>
      <c r="K17" s="20"/>
      <c r="L17" s="20">
        <v>50</v>
      </c>
      <c r="M17" s="66" t="s">
        <v>81</v>
      </c>
    </row>
    <row r="18" spans="1:13" s="7" customFormat="1" ht="12.75" customHeight="1">
      <c r="A18" s="18">
        <v>5</v>
      </c>
      <c r="B18" s="221" t="s">
        <v>156</v>
      </c>
      <c r="C18" s="221"/>
      <c r="D18" s="31"/>
      <c r="E18" s="31">
        <v>4</v>
      </c>
      <c r="F18" s="33">
        <v>3</v>
      </c>
      <c r="G18" s="32">
        <v>108</v>
      </c>
      <c r="H18" s="178">
        <f t="shared" si="0"/>
        <v>30</v>
      </c>
      <c r="I18" s="32"/>
      <c r="J18" s="32"/>
      <c r="K18" s="32">
        <v>10</v>
      </c>
      <c r="L18" s="32">
        <v>20</v>
      </c>
      <c r="M18" s="66" t="s">
        <v>81</v>
      </c>
    </row>
    <row r="19" spans="1:13" s="11" customFormat="1" ht="25.5">
      <c r="A19" s="18">
        <v>6</v>
      </c>
      <c r="B19" s="19" t="s">
        <v>157</v>
      </c>
      <c r="C19" s="19" t="s">
        <v>2</v>
      </c>
      <c r="D19" s="19">
        <v>4</v>
      </c>
      <c r="E19" s="19">
        <v>2</v>
      </c>
      <c r="F19" s="21">
        <v>13</v>
      </c>
      <c r="G19" s="20">
        <v>468</v>
      </c>
      <c r="H19" s="178">
        <f t="shared" si="0"/>
        <v>180</v>
      </c>
      <c r="I19" s="20">
        <v>32</v>
      </c>
      <c r="J19" s="20">
        <v>28</v>
      </c>
      <c r="K19" s="20">
        <v>60</v>
      </c>
      <c r="L19" s="20">
        <v>60</v>
      </c>
      <c r="M19" s="66" t="s">
        <v>81</v>
      </c>
    </row>
    <row r="20" spans="1:13" s="11" customFormat="1" ht="25.5">
      <c r="A20" s="18">
        <v>7</v>
      </c>
      <c r="B20" s="19" t="s">
        <v>158</v>
      </c>
      <c r="C20" s="19" t="s">
        <v>2</v>
      </c>
      <c r="D20" s="19">
        <v>4</v>
      </c>
      <c r="E20" s="19"/>
      <c r="F20" s="21">
        <v>7</v>
      </c>
      <c r="G20" s="20">
        <v>252</v>
      </c>
      <c r="H20" s="178">
        <f t="shared" si="0"/>
        <v>108</v>
      </c>
      <c r="I20" s="20"/>
      <c r="J20" s="20">
        <v>28</v>
      </c>
      <c r="K20" s="20">
        <v>40</v>
      </c>
      <c r="L20" s="20">
        <v>40</v>
      </c>
      <c r="M20" s="66" t="s">
        <v>81</v>
      </c>
    </row>
    <row r="21" spans="1:13" s="11" customFormat="1" ht="25.5">
      <c r="A21" s="18">
        <v>8</v>
      </c>
      <c r="B21" s="19" t="s">
        <v>159</v>
      </c>
      <c r="C21" s="19" t="s">
        <v>2</v>
      </c>
      <c r="D21" s="19">
        <v>1</v>
      </c>
      <c r="E21" s="19"/>
      <c r="F21" s="21">
        <v>3</v>
      </c>
      <c r="G21" s="20">
        <v>108</v>
      </c>
      <c r="H21" s="178">
        <v>32</v>
      </c>
      <c r="I21" s="20">
        <v>32</v>
      </c>
      <c r="J21" s="20"/>
      <c r="K21" s="20"/>
      <c r="L21" s="20"/>
      <c r="M21" s="66" t="s">
        <v>81</v>
      </c>
    </row>
    <row r="22" spans="1:13" s="11" customFormat="1" ht="25.5">
      <c r="A22" s="18">
        <v>9</v>
      </c>
      <c r="B22" s="19" t="s">
        <v>160</v>
      </c>
      <c r="C22" s="19" t="s">
        <v>2</v>
      </c>
      <c r="D22" s="19">
        <v>1</v>
      </c>
      <c r="E22" s="19"/>
      <c r="F22" s="21">
        <v>3</v>
      </c>
      <c r="G22" s="20">
        <v>108</v>
      </c>
      <c r="H22" s="178">
        <v>32</v>
      </c>
      <c r="I22" s="20">
        <v>32</v>
      </c>
      <c r="J22" s="20"/>
      <c r="K22" s="20"/>
      <c r="L22" s="20"/>
      <c r="M22" s="66" t="s">
        <v>81</v>
      </c>
    </row>
    <row r="23" spans="1:13" s="11" customFormat="1" ht="25.5">
      <c r="A23" s="18">
        <v>10</v>
      </c>
      <c r="B23" s="103" t="s">
        <v>185</v>
      </c>
      <c r="C23" s="103" t="s">
        <v>3</v>
      </c>
      <c r="D23" s="19">
        <v>3</v>
      </c>
      <c r="E23" s="19"/>
      <c r="F23" s="21">
        <v>6</v>
      </c>
      <c r="G23" s="20">
        <v>200</v>
      </c>
      <c r="H23" s="178">
        <f t="shared" si="0"/>
        <v>68</v>
      </c>
      <c r="I23" s="20"/>
      <c r="J23" s="20">
        <v>28</v>
      </c>
      <c r="K23" s="20">
        <v>40</v>
      </c>
      <c r="L23" s="20"/>
      <c r="M23" s="66" t="s">
        <v>81</v>
      </c>
    </row>
    <row r="24" spans="1:13" s="11" customFormat="1" ht="25.5">
      <c r="A24" s="18">
        <v>11</v>
      </c>
      <c r="B24" s="19" t="s">
        <v>23</v>
      </c>
      <c r="C24" s="19" t="s">
        <v>2</v>
      </c>
      <c r="D24" s="19"/>
      <c r="E24" s="19" t="s">
        <v>10</v>
      </c>
      <c r="F24" s="21">
        <v>0.5</v>
      </c>
      <c r="G24" s="20">
        <v>108</v>
      </c>
      <c r="H24" s="178">
        <f t="shared" si="0"/>
        <v>108</v>
      </c>
      <c r="I24" s="20">
        <v>24</v>
      </c>
      <c r="J24" s="20">
        <v>24</v>
      </c>
      <c r="K24" s="20">
        <v>30</v>
      </c>
      <c r="L24" s="20">
        <v>30</v>
      </c>
      <c r="M24" s="66" t="s">
        <v>81</v>
      </c>
    </row>
    <row r="25" spans="1:13" s="7" customFormat="1" ht="12.75" customHeight="1">
      <c r="A25" s="18">
        <v>12</v>
      </c>
      <c r="B25" s="221" t="s">
        <v>124</v>
      </c>
      <c r="C25" s="221"/>
      <c r="D25" s="31"/>
      <c r="E25" s="31">
        <v>4</v>
      </c>
      <c r="F25" s="33">
        <v>2</v>
      </c>
      <c r="G25" s="32">
        <v>72</v>
      </c>
      <c r="H25" s="178">
        <f t="shared" si="0"/>
        <v>55</v>
      </c>
      <c r="I25" s="32">
        <v>8</v>
      </c>
      <c r="J25" s="32">
        <v>7</v>
      </c>
      <c r="K25" s="32">
        <v>20</v>
      </c>
      <c r="L25" s="32">
        <v>20</v>
      </c>
      <c r="M25" s="66" t="s">
        <v>81</v>
      </c>
    </row>
    <row r="26" spans="1:13" s="11" customFormat="1" ht="25.5">
      <c r="A26" s="18">
        <v>13</v>
      </c>
      <c r="B26" s="19" t="s">
        <v>148</v>
      </c>
      <c r="C26" s="19" t="s">
        <v>2</v>
      </c>
      <c r="D26" s="19">
        <v>4</v>
      </c>
      <c r="E26" s="19"/>
      <c r="F26" s="21">
        <v>5</v>
      </c>
      <c r="G26" s="20">
        <v>160</v>
      </c>
      <c r="H26" s="20"/>
      <c r="I26" s="20"/>
      <c r="J26" s="20"/>
      <c r="K26" s="20"/>
      <c r="L26" s="30" t="s">
        <v>9</v>
      </c>
      <c r="M26" s="66" t="s">
        <v>81</v>
      </c>
    </row>
    <row r="27" spans="1:13" s="11" customFormat="1">
      <c r="A27" s="207"/>
      <c r="B27" s="208"/>
      <c r="C27" s="209"/>
      <c r="D27" s="82"/>
      <c r="E27" s="82"/>
      <c r="F27" s="83">
        <f>SUM(F14:F26)</f>
        <v>57</v>
      </c>
      <c r="G27" s="83">
        <f>SUM(G14:G26)</f>
        <v>2106</v>
      </c>
      <c r="H27" s="83">
        <f t="shared" ref="H27:L27" si="1">SUM(H14:H26)</f>
        <v>875</v>
      </c>
      <c r="I27" s="83">
        <f>SUM(I14:I26)</f>
        <v>224</v>
      </c>
      <c r="J27" s="83">
        <f t="shared" si="1"/>
        <v>171</v>
      </c>
      <c r="K27" s="83">
        <f t="shared" si="1"/>
        <v>260</v>
      </c>
      <c r="L27" s="83">
        <f t="shared" si="1"/>
        <v>220</v>
      </c>
      <c r="M27" s="84"/>
    </row>
    <row r="28" spans="1:13" s="11" customFormat="1" ht="15.75">
      <c r="A28" s="203" t="s">
        <v>280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5"/>
    </row>
    <row r="29" spans="1:13" s="11" customFormat="1" ht="15.75">
      <c r="A29" s="218" t="s">
        <v>177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20"/>
    </row>
    <row r="30" spans="1:13" s="9" customFormat="1" ht="12.75" customHeight="1">
      <c r="A30" s="14"/>
      <c r="B30" s="227" t="s">
        <v>173</v>
      </c>
      <c r="C30" s="227"/>
      <c r="D30" s="15"/>
      <c r="E30" s="15"/>
      <c r="F30" s="17">
        <v>3</v>
      </c>
      <c r="G30" s="16">
        <v>108</v>
      </c>
      <c r="H30" s="16">
        <v>40</v>
      </c>
      <c r="I30" s="16"/>
      <c r="J30" s="16"/>
      <c r="K30" s="16"/>
      <c r="L30" s="16">
        <v>40</v>
      </c>
      <c r="M30" s="16"/>
    </row>
    <row r="31" spans="1:13" s="11" customFormat="1" ht="25.5">
      <c r="A31" s="18" t="s">
        <v>34</v>
      </c>
      <c r="B31" s="188" t="s">
        <v>150</v>
      </c>
      <c r="C31" s="19" t="s">
        <v>93</v>
      </c>
      <c r="D31" s="19"/>
      <c r="E31" s="19">
        <v>4</v>
      </c>
      <c r="F31" s="21">
        <v>3</v>
      </c>
      <c r="G31" s="20">
        <v>108</v>
      </c>
      <c r="H31" s="20">
        <v>40</v>
      </c>
      <c r="I31" s="20"/>
      <c r="J31" s="20"/>
      <c r="K31" s="20"/>
      <c r="L31" s="20">
        <v>40</v>
      </c>
      <c r="M31" s="20"/>
    </row>
    <row r="32" spans="1:13" s="11" customFormat="1">
      <c r="A32" s="18" t="s">
        <v>35</v>
      </c>
      <c r="B32" s="193" t="s">
        <v>84</v>
      </c>
      <c r="C32" s="19" t="s">
        <v>85</v>
      </c>
      <c r="D32" s="19"/>
      <c r="E32" s="19">
        <v>4</v>
      </c>
      <c r="F32" s="21">
        <v>3</v>
      </c>
      <c r="G32" s="20">
        <v>108</v>
      </c>
      <c r="H32" s="20">
        <v>40</v>
      </c>
      <c r="I32" s="20"/>
      <c r="J32" s="20"/>
      <c r="K32" s="20"/>
      <c r="L32" s="20">
        <v>40</v>
      </c>
      <c r="M32" s="20"/>
    </row>
    <row r="33" spans="1:13" s="11" customFormat="1">
      <c r="A33" s="18" t="s">
        <v>36</v>
      </c>
      <c r="B33" s="193" t="s">
        <v>186</v>
      </c>
      <c r="C33" s="19" t="s">
        <v>151</v>
      </c>
      <c r="D33" s="19"/>
      <c r="E33" s="19">
        <v>4</v>
      </c>
      <c r="F33" s="21">
        <v>3</v>
      </c>
      <c r="G33" s="20">
        <v>108</v>
      </c>
      <c r="H33" s="20">
        <v>40</v>
      </c>
      <c r="I33" s="20"/>
      <c r="J33" s="20"/>
      <c r="K33" s="20"/>
      <c r="L33" s="20">
        <v>40</v>
      </c>
      <c r="M33" s="20"/>
    </row>
    <row r="34" spans="1:13" s="11" customFormat="1">
      <c r="A34" s="18" t="s">
        <v>37</v>
      </c>
      <c r="B34" s="193" t="s">
        <v>87</v>
      </c>
      <c r="C34" s="19" t="s">
        <v>88</v>
      </c>
      <c r="D34" s="19"/>
      <c r="E34" s="19">
        <v>4</v>
      </c>
      <c r="F34" s="21">
        <v>3</v>
      </c>
      <c r="G34" s="20">
        <v>108</v>
      </c>
      <c r="H34" s="20">
        <v>40</v>
      </c>
      <c r="I34" s="20"/>
      <c r="J34" s="20"/>
      <c r="K34" s="20"/>
      <c r="L34" s="20">
        <v>40</v>
      </c>
      <c r="M34" s="20"/>
    </row>
    <row r="35" spans="1:13" s="11" customFormat="1">
      <c r="A35" s="223" t="s">
        <v>65</v>
      </c>
      <c r="B35" s="224"/>
      <c r="C35" s="225"/>
      <c r="D35" s="62"/>
      <c r="E35" s="62"/>
      <c r="F35" s="63">
        <f>F27+F30</f>
        <v>60</v>
      </c>
      <c r="G35" s="63">
        <f t="shared" ref="G35:L35" si="2">G27+G30</f>
        <v>2214</v>
      </c>
      <c r="H35" s="63">
        <f t="shared" si="2"/>
        <v>915</v>
      </c>
      <c r="I35" s="63">
        <f t="shared" si="2"/>
        <v>224</v>
      </c>
      <c r="J35" s="63">
        <f t="shared" si="2"/>
        <v>171</v>
      </c>
      <c r="K35" s="63">
        <f t="shared" si="2"/>
        <v>260</v>
      </c>
      <c r="L35" s="63">
        <f t="shared" si="2"/>
        <v>260</v>
      </c>
      <c r="M35" s="63"/>
    </row>
    <row r="36" spans="1:13" s="8" customFormat="1" ht="12.75" customHeight="1">
      <c r="A36" s="22"/>
      <c r="B36" s="213" t="s">
        <v>24</v>
      </c>
      <c r="C36" s="213"/>
      <c r="D36" s="23"/>
      <c r="E36" s="23"/>
      <c r="F36" s="25"/>
      <c r="G36" s="24"/>
      <c r="H36" s="24"/>
      <c r="I36" s="24"/>
      <c r="J36" s="24"/>
      <c r="K36" s="24"/>
      <c r="L36" s="24"/>
      <c r="M36" s="24"/>
    </row>
    <row r="37" spans="1:13" s="11" customFormat="1">
      <c r="A37" s="18" t="s">
        <v>34</v>
      </c>
      <c r="B37" s="19" t="s">
        <v>25</v>
      </c>
      <c r="C37" s="19" t="s">
        <v>7</v>
      </c>
      <c r="D37" s="19"/>
      <c r="E37" s="19"/>
      <c r="F37" s="21">
        <v>4.5</v>
      </c>
      <c r="G37" s="20">
        <v>162</v>
      </c>
      <c r="H37" s="20">
        <v>150</v>
      </c>
      <c r="I37" s="20">
        <v>18</v>
      </c>
      <c r="J37" s="20">
        <v>18</v>
      </c>
      <c r="K37" s="20">
        <v>46</v>
      </c>
      <c r="L37" s="20">
        <v>48</v>
      </c>
      <c r="M37" s="20"/>
    </row>
    <row r="38" spans="1:13" s="11" customFormat="1">
      <c r="A38" s="18">
        <v>2</v>
      </c>
      <c r="B38" s="19" t="s">
        <v>118</v>
      </c>
      <c r="C38" s="19" t="s">
        <v>5</v>
      </c>
      <c r="D38" s="19"/>
      <c r="E38" s="19" t="s">
        <v>10</v>
      </c>
      <c r="F38" s="104" t="s">
        <v>178</v>
      </c>
      <c r="G38" s="20">
        <v>216</v>
      </c>
      <c r="H38" s="20">
        <v>140</v>
      </c>
      <c r="I38" s="20">
        <v>32</v>
      </c>
      <c r="J38" s="20">
        <v>28</v>
      </c>
      <c r="K38" s="20">
        <v>40</v>
      </c>
      <c r="L38" s="20">
        <v>40</v>
      </c>
      <c r="M38" s="20"/>
    </row>
    <row r="39" spans="1:13" s="11" customFormat="1">
      <c r="A39" s="18">
        <v>3</v>
      </c>
      <c r="B39" s="19" t="s">
        <v>117</v>
      </c>
      <c r="C39" s="19" t="s">
        <v>5</v>
      </c>
      <c r="D39" s="19"/>
      <c r="E39" s="19" t="s">
        <v>10</v>
      </c>
      <c r="F39" s="104" t="s">
        <v>178</v>
      </c>
      <c r="G39" s="20">
        <v>216</v>
      </c>
      <c r="H39" s="20">
        <v>140</v>
      </c>
      <c r="I39" s="20">
        <v>32</v>
      </c>
      <c r="J39" s="20">
        <v>28</v>
      </c>
      <c r="K39" s="20">
        <v>40</v>
      </c>
      <c r="L39" s="20">
        <v>40</v>
      </c>
      <c r="M39" s="20"/>
    </row>
    <row r="40" spans="1:13" s="11" customFormat="1">
      <c r="A40" s="169">
        <v>4</v>
      </c>
      <c r="B40" s="103" t="s">
        <v>122</v>
      </c>
      <c r="C40" s="19" t="s">
        <v>5</v>
      </c>
      <c r="D40" s="19"/>
      <c r="E40" s="103" t="s">
        <v>10</v>
      </c>
      <c r="F40" s="104" t="s">
        <v>178</v>
      </c>
      <c r="G40" s="20">
        <v>216</v>
      </c>
      <c r="H40" s="20">
        <v>140</v>
      </c>
      <c r="I40" s="20">
        <v>32</v>
      </c>
      <c r="J40" s="20">
        <v>28</v>
      </c>
      <c r="K40" s="20">
        <v>40</v>
      </c>
      <c r="L40" s="20">
        <v>40</v>
      </c>
      <c r="M40" s="20"/>
    </row>
    <row r="41" spans="1:13" s="11" customFormat="1" ht="25.5">
      <c r="A41" s="169">
        <v>5</v>
      </c>
      <c r="B41" s="19" t="s">
        <v>162</v>
      </c>
      <c r="C41" s="19" t="s">
        <v>5</v>
      </c>
      <c r="D41" s="19"/>
      <c r="E41" s="188">
        <v>2.4</v>
      </c>
      <c r="F41" s="104" t="s">
        <v>179</v>
      </c>
      <c r="G41" s="20">
        <v>108</v>
      </c>
      <c r="H41" s="20">
        <v>70</v>
      </c>
      <c r="I41" s="20">
        <v>16</v>
      </c>
      <c r="J41" s="20">
        <v>14</v>
      </c>
      <c r="K41" s="20">
        <v>20</v>
      </c>
      <c r="L41" s="20"/>
      <c r="M41" s="20"/>
    </row>
    <row r="42" spans="1:13" s="11" customFormat="1">
      <c r="A42" s="169">
        <v>6</v>
      </c>
      <c r="B42" s="170" t="s">
        <v>164</v>
      </c>
      <c r="C42" s="170" t="s">
        <v>4</v>
      </c>
      <c r="D42" s="170"/>
      <c r="E42" s="170">
        <v>2</v>
      </c>
      <c r="F42" s="104" t="s">
        <v>179</v>
      </c>
      <c r="G42" s="178">
        <v>108</v>
      </c>
      <c r="H42" s="178">
        <v>60</v>
      </c>
      <c r="I42" s="178">
        <v>32</v>
      </c>
      <c r="J42" s="178">
        <v>28</v>
      </c>
      <c r="K42" s="178"/>
      <c r="L42" s="178"/>
      <c r="M42" s="178"/>
    </row>
    <row r="43" spans="1:13" s="11" customFormat="1">
      <c r="A43" s="169">
        <v>7</v>
      </c>
      <c r="B43" s="103" t="s">
        <v>143</v>
      </c>
      <c r="C43" s="170" t="s">
        <v>1</v>
      </c>
      <c r="D43" s="170"/>
      <c r="E43" s="170">
        <v>4</v>
      </c>
      <c r="F43" s="175">
        <v>3</v>
      </c>
      <c r="G43" s="178">
        <v>108</v>
      </c>
      <c r="H43" s="178">
        <v>40</v>
      </c>
      <c r="I43" s="178"/>
      <c r="J43" s="178"/>
      <c r="K43" s="178"/>
      <c r="L43" s="178">
        <v>40</v>
      </c>
      <c r="M43" s="178"/>
    </row>
    <row r="44" spans="1:13" s="11" customFormat="1" ht="25.5">
      <c r="A44" s="169">
        <v>8</v>
      </c>
      <c r="B44" s="170" t="s">
        <v>163</v>
      </c>
      <c r="C44" s="170" t="s">
        <v>8</v>
      </c>
      <c r="D44" s="170"/>
      <c r="E44" s="170">
        <v>2.2999999999999998</v>
      </c>
      <c r="F44" s="175">
        <v>3</v>
      </c>
      <c r="G44" s="178">
        <v>108</v>
      </c>
      <c r="H44" s="178">
        <v>58</v>
      </c>
      <c r="I44" s="178"/>
      <c r="J44" s="178">
        <v>28</v>
      </c>
      <c r="K44" s="178">
        <v>30</v>
      </c>
      <c r="L44" s="178"/>
      <c r="M44" s="178"/>
    </row>
    <row r="45" spans="1:13" s="11" customFormat="1" ht="25.5">
      <c r="A45" s="169">
        <v>9</v>
      </c>
      <c r="B45" s="189" t="s">
        <v>184</v>
      </c>
      <c r="C45" s="189" t="s">
        <v>1</v>
      </c>
      <c r="D45" s="181"/>
      <c r="E45" s="181">
        <v>3</v>
      </c>
      <c r="F45" s="190" t="s">
        <v>179</v>
      </c>
      <c r="G45" s="191">
        <v>108</v>
      </c>
      <c r="H45" s="191">
        <v>30</v>
      </c>
      <c r="I45" s="191"/>
      <c r="J45" s="191"/>
      <c r="K45" s="191">
        <v>30</v>
      </c>
      <c r="L45" s="191"/>
      <c r="M45" s="191"/>
    </row>
    <row r="46" spans="1:13" s="11" customFormat="1">
      <c r="A46" s="169">
        <v>10</v>
      </c>
      <c r="B46" s="181" t="s">
        <v>161</v>
      </c>
      <c r="C46" s="181" t="s">
        <v>1</v>
      </c>
      <c r="D46" s="181"/>
      <c r="E46" s="181">
        <v>2</v>
      </c>
      <c r="F46" s="190" t="s">
        <v>181</v>
      </c>
      <c r="G46" s="191">
        <v>162</v>
      </c>
      <c r="H46" s="191">
        <v>60</v>
      </c>
      <c r="I46" s="191">
        <v>32</v>
      </c>
      <c r="J46" s="191">
        <v>28</v>
      </c>
      <c r="K46" s="191"/>
      <c r="L46" s="191"/>
      <c r="M46" s="191"/>
    </row>
    <row r="47" spans="1:13" s="11" customFormat="1" ht="25.5">
      <c r="A47" s="169">
        <v>11</v>
      </c>
      <c r="B47" s="103" t="s">
        <v>188</v>
      </c>
      <c r="C47" s="19" t="s">
        <v>8</v>
      </c>
      <c r="D47" s="19"/>
      <c r="E47" s="19">
        <v>2</v>
      </c>
      <c r="F47" s="104" t="s">
        <v>179</v>
      </c>
      <c r="G47" s="20">
        <v>108</v>
      </c>
      <c r="H47" s="20">
        <v>60</v>
      </c>
      <c r="I47" s="20">
        <v>32</v>
      </c>
      <c r="J47" s="20">
        <v>28</v>
      </c>
      <c r="K47" s="20"/>
      <c r="L47" s="20"/>
      <c r="M47" s="20"/>
    </row>
    <row r="48" spans="1:13" s="11" customFormat="1" ht="25.5">
      <c r="A48" s="169">
        <v>12</v>
      </c>
      <c r="B48" s="103" t="s">
        <v>189</v>
      </c>
      <c r="C48" s="103" t="s">
        <v>187</v>
      </c>
      <c r="D48" s="19"/>
      <c r="E48" s="19">
        <v>4</v>
      </c>
      <c r="F48" s="104" t="s">
        <v>179</v>
      </c>
      <c r="G48" s="20">
        <v>108</v>
      </c>
      <c r="H48" s="20">
        <v>40</v>
      </c>
      <c r="I48" s="20"/>
      <c r="J48" s="20"/>
      <c r="K48" s="20"/>
      <c r="L48" s="20">
        <v>40</v>
      </c>
      <c r="M48" s="20"/>
    </row>
    <row r="49" spans="1:13" s="11" customFormat="1" ht="25.5">
      <c r="A49" s="169">
        <v>13</v>
      </c>
      <c r="B49" s="189" t="s">
        <v>264</v>
      </c>
      <c r="C49" s="189" t="s">
        <v>3</v>
      </c>
      <c r="D49" s="181"/>
      <c r="E49" s="181">
        <v>3</v>
      </c>
      <c r="F49" s="192">
        <v>3</v>
      </c>
      <c r="G49" s="191">
        <v>108</v>
      </c>
      <c r="H49" s="191">
        <v>30</v>
      </c>
      <c r="I49" s="191"/>
      <c r="J49" s="191"/>
      <c r="K49" s="191">
        <v>30</v>
      </c>
      <c r="L49" s="191"/>
      <c r="M49" s="191"/>
    </row>
    <row r="50" spans="1:13" s="11" customFormat="1">
      <c r="A50" s="223" t="s">
        <v>66</v>
      </c>
      <c r="B50" s="224"/>
      <c r="C50" s="225"/>
      <c r="D50" s="85"/>
      <c r="E50" s="85"/>
      <c r="F50" s="63">
        <f t="shared" ref="F50:L50" si="3">SUM(F37:F49)+F35</f>
        <v>73.5</v>
      </c>
      <c r="G50" s="63">
        <f t="shared" si="3"/>
        <v>4050</v>
      </c>
      <c r="H50" s="63">
        <f t="shared" si="3"/>
        <v>1933</v>
      </c>
      <c r="I50" s="63">
        <f t="shared" si="3"/>
        <v>450</v>
      </c>
      <c r="J50" s="63">
        <f t="shared" si="3"/>
        <v>399</v>
      </c>
      <c r="K50" s="63">
        <f t="shared" si="3"/>
        <v>536</v>
      </c>
      <c r="L50" s="63">
        <f t="shared" si="3"/>
        <v>508</v>
      </c>
      <c r="M50" s="64"/>
    </row>
    <row r="51" spans="1:13">
      <c r="A51" s="4" t="s">
        <v>11</v>
      </c>
      <c r="B51" s="6" t="s">
        <v>12</v>
      </c>
      <c r="C51" s="2"/>
      <c r="D51" s="2"/>
      <c r="E51" s="2"/>
      <c r="G51" s="214"/>
      <c r="H51" s="214"/>
      <c r="I51" s="45"/>
      <c r="J51" s="45"/>
      <c r="K51" s="45"/>
      <c r="L51" s="45"/>
      <c r="M51" s="45"/>
    </row>
    <row r="52" spans="1:13" ht="15.75">
      <c r="A52" s="4" t="s">
        <v>13</v>
      </c>
      <c r="B52" s="6" t="s">
        <v>14</v>
      </c>
      <c r="C52" s="2"/>
      <c r="D52" s="202" t="s">
        <v>61</v>
      </c>
      <c r="E52" s="202"/>
      <c r="F52" s="202"/>
      <c r="G52" s="202"/>
      <c r="H52" s="202"/>
      <c r="I52" s="202"/>
      <c r="J52" s="202"/>
      <c r="K52" s="47" t="s">
        <v>72</v>
      </c>
      <c r="L52" s="47"/>
      <c r="M52" s="47"/>
    </row>
    <row r="53" spans="1:13">
      <c r="A53" s="4" t="s">
        <v>15</v>
      </c>
      <c r="B53" s="6" t="s">
        <v>190</v>
      </c>
      <c r="C53" s="2"/>
      <c r="D53" s="2"/>
      <c r="E53" s="2"/>
      <c r="G53" s="45"/>
      <c r="H53" s="45"/>
      <c r="I53" s="45"/>
      <c r="J53" s="45"/>
      <c r="K53" s="45"/>
      <c r="L53" s="45"/>
      <c r="M53" s="45"/>
    </row>
    <row r="54" spans="1:13" ht="15.75">
      <c r="A54" s="36"/>
      <c r="B54" s="47" t="s">
        <v>62</v>
      </c>
      <c r="C54" s="37"/>
      <c r="D54" s="47"/>
      <c r="E54" s="48"/>
      <c r="F54" s="46"/>
      <c r="G54" s="49"/>
      <c r="H54" s="50"/>
      <c r="I54" s="51"/>
    </row>
    <row r="55" spans="1:13" ht="15.75">
      <c r="A55" s="36"/>
      <c r="B55" s="46"/>
      <c r="C55" s="37"/>
      <c r="D55" s="202" t="s">
        <v>63</v>
      </c>
      <c r="E55" s="202"/>
      <c r="F55" s="202"/>
      <c r="G55" s="202"/>
      <c r="H55" s="202"/>
      <c r="I55" s="202"/>
      <c r="J55" s="202"/>
      <c r="K55" s="47" t="s">
        <v>64</v>
      </c>
      <c r="L55" s="47"/>
      <c r="M55" s="47"/>
    </row>
  </sheetData>
  <mergeCells count="29">
    <mergeCell ref="D55:J55"/>
    <mergeCell ref="A35:C35"/>
    <mergeCell ref="A50:C50"/>
    <mergeCell ref="G51:H51"/>
    <mergeCell ref="D52:J52"/>
    <mergeCell ref="B36:C36"/>
    <mergeCell ref="A13:M13"/>
    <mergeCell ref="I10:L11"/>
    <mergeCell ref="H11:H12"/>
    <mergeCell ref="B30:C30"/>
    <mergeCell ref="B18:C18"/>
    <mergeCell ref="A27:C27"/>
    <mergeCell ref="A28:M28"/>
    <mergeCell ref="A29:M29"/>
    <mergeCell ref="B25:C25"/>
    <mergeCell ref="M10:M12"/>
    <mergeCell ref="A1:M1"/>
    <mergeCell ref="A2:M2"/>
    <mergeCell ref="A3:M3"/>
    <mergeCell ref="A4:M4"/>
    <mergeCell ref="A5:M5"/>
    <mergeCell ref="A6:M6"/>
    <mergeCell ref="A7:M7"/>
    <mergeCell ref="A10:A12"/>
    <mergeCell ref="B10:B12"/>
    <mergeCell ref="C10:C12"/>
    <mergeCell ref="D10:E11"/>
    <mergeCell ref="F10:F12"/>
    <mergeCell ref="G10:G12"/>
  </mergeCells>
  <pageMargins left="0.6" right="0.34" top="0.57999999999999996" bottom="0.42" header="0.36" footer="0.22"/>
  <pageSetup paperSize="9" scale="63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topLeftCell="A22" zoomScaleNormal="100" zoomScaleSheetLayoutView="30" workbookViewId="0">
      <selection activeCell="A24" sqref="A24:M24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idden="1"/>
    <row r="2" spans="1:13" hidden="1"/>
    <row r="3" spans="1:13" hidden="1"/>
    <row r="4" spans="1:13" hidden="1"/>
    <row r="5" spans="1:13" ht="27" customHeight="1">
      <c r="A5" s="194" t="s">
        <v>57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ht="21" customHeight="1">
      <c r="A6" s="194" t="s">
        <v>67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 ht="20.25">
      <c r="A7" s="195" t="s">
        <v>68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  <row r="8" spans="1:13">
      <c r="A8" s="196" t="s">
        <v>58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</row>
    <row r="9" spans="1:13">
      <c r="A9" s="196" t="s">
        <v>71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</row>
    <row r="10" spans="1:13">
      <c r="A10" s="194" t="s">
        <v>80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</row>
    <row r="11" spans="1:13">
      <c r="A11" s="194" t="s">
        <v>274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</row>
    <row r="12" spans="1:13">
      <c r="A12" s="40" t="s">
        <v>0</v>
      </c>
      <c r="B12" s="39"/>
      <c r="C12" s="39"/>
      <c r="D12" s="41"/>
      <c r="E12" s="41"/>
      <c r="F12" s="38"/>
      <c r="G12" s="38"/>
      <c r="H12" s="38"/>
      <c r="I12" s="38"/>
      <c r="L12" s="5"/>
    </row>
    <row r="13" spans="1:13">
      <c r="A13" s="40" t="s">
        <v>70</v>
      </c>
      <c r="B13" s="39"/>
      <c r="C13" s="39"/>
      <c r="D13" s="41"/>
      <c r="E13" s="41"/>
      <c r="F13" s="38"/>
      <c r="G13" s="38"/>
      <c r="H13" s="38"/>
      <c r="I13" s="38"/>
      <c r="L13" s="5"/>
    </row>
    <row r="14" spans="1:13" ht="24.95" customHeight="1">
      <c r="A14" s="197" t="s">
        <v>46</v>
      </c>
      <c r="B14" s="197" t="s">
        <v>47</v>
      </c>
      <c r="C14" s="197" t="s">
        <v>48</v>
      </c>
      <c r="D14" s="197" t="s">
        <v>49</v>
      </c>
      <c r="E14" s="197"/>
      <c r="F14" s="197" t="s">
        <v>52</v>
      </c>
      <c r="G14" s="197" t="s">
        <v>53</v>
      </c>
      <c r="H14" s="96" t="s">
        <v>54</v>
      </c>
      <c r="I14" s="197" t="s">
        <v>56</v>
      </c>
      <c r="J14" s="197"/>
      <c r="K14" s="197"/>
      <c r="L14" s="197"/>
      <c r="M14" s="198" t="s">
        <v>59</v>
      </c>
    </row>
    <row r="15" spans="1:13" ht="24.95" customHeight="1">
      <c r="A15" s="197"/>
      <c r="B15" s="197"/>
      <c r="C15" s="197"/>
      <c r="D15" s="197"/>
      <c r="E15" s="197"/>
      <c r="F15" s="197"/>
      <c r="G15" s="197"/>
      <c r="H15" s="201" t="s">
        <v>55</v>
      </c>
      <c r="I15" s="197"/>
      <c r="J15" s="197"/>
      <c r="K15" s="197"/>
      <c r="L15" s="197"/>
      <c r="M15" s="199"/>
    </row>
    <row r="16" spans="1:13" ht="80.099999999999994" customHeight="1">
      <c r="A16" s="197"/>
      <c r="B16" s="197"/>
      <c r="C16" s="197"/>
      <c r="D16" s="12" t="s">
        <v>50</v>
      </c>
      <c r="E16" s="12" t="s">
        <v>51</v>
      </c>
      <c r="F16" s="197"/>
      <c r="G16" s="197"/>
      <c r="H16" s="201"/>
      <c r="I16" s="13" t="s">
        <v>34</v>
      </c>
      <c r="J16" s="13" t="s">
        <v>35</v>
      </c>
      <c r="K16" s="13" t="s">
        <v>36</v>
      </c>
      <c r="L16" s="13" t="s">
        <v>37</v>
      </c>
      <c r="M16" s="200"/>
    </row>
    <row r="17" spans="1:14" s="76" customFormat="1" ht="18.75" customHeight="1">
      <c r="A17" s="203" t="s">
        <v>60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5"/>
    </row>
    <row r="18" spans="1:14" s="11" customFormat="1" ht="14.25">
      <c r="A18" s="18" t="s">
        <v>34</v>
      </c>
      <c r="B18" s="19" t="s">
        <v>129</v>
      </c>
      <c r="C18" s="19" t="s">
        <v>5</v>
      </c>
      <c r="D18" s="19"/>
      <c r="E18" s="19" t="s">
        <v>130</v>
      </c>
      <c r="F18" s="21">
        <v>2.5</v>
      </c>
      <c r="G18" s="20">
        <v>90</v>
      </c>
      <c r="H18" s="20">
        <f>SUM(I18:L18)</f>
        <v>52</v>
      </c>
      <c r="I18" s="20">
        <v>16</v>
      </c>
      <c r="J18" s="20">
        <v>16</v>
      </c>
      <c r="K18" s="20">
        <v>20</v>
      </c>
      <c r="L18" s="20"/>
      <c r="M18" s="66" t="s">
        <v>81</v>
      </c>
    </row>
    <row r="19" spans="1:14" s="11" customFormat="1" ht="25.5">
      <c r="A19" s="18" t="s">
        <v>35</v>
      </c>
      <c r="B19" s="19" t="s">
        <v>131</v>
      </c>
      <c r="C19" s="19" t="s">
        <v>2</v>
      </c>
      <c r="D19" s="19"/>
      <c r="E19" s="19">
        <v>3</v>
      </c>
      <c r="F19" s="21">
        <v>3</v>
      </c>
      <c r="G19" s="20">
        <v>108</v>
      </c>
      <c r="H19" s="178">
        <f t="shared" ref="H19:H27" si="0">SUM(I19:L19)</f>
        <v>40</v>
      </c>
      <c r="I19" s="20"/>
      <c r="J19" s="20"/>
      <c r="K19" s="20">
        <v>40</v>
      </c>
      <c r="L19" s="20"/>
      <c r="M19" s="66" t="s">
        <v>81</v>
      </c>
    </row>
    <row r="20" spans="1:14" s="167" customFormat="1" ht="14.25">
      <c r="A20" s="169">
        <v>3</v>
      </c>
      <c r="B20" s="103" t="s">
        <v>281</v>
      </c>
      <c r="C20" s="170" t="s">
        <v>85</v>
      </c>
      <c r="D20" s="170">
        <v>4</v>
      </c>
      <c r="E20" s="170"/>
      <c r="F20" s="175">
        <v>4</v>
      </c>
      <c r="G20" s="178">
        <v>144</v>
      </c>
      <c r="H20" s="178">
        <f t="shared" si="0"/>
        <v>58</v>
      </c>
      <c r="I20" s="178"/>
      <c r="J20" s="178"/>
      <c r="K20" s="178">
        <v>40</v>
      </c>
      <c r="L20" s="178">
        <v>18</v>
      </c>
      <c r="M20" s="66"/>
    </row>
    <row r="21" spans="1:14" s="11" customFormat="1" ht="25.5">
      <c r="A21" s="18">
        <v>3</v>
      </c>
      <c r="B21" s="19" t="s">
        <v>134</v>
      </c>
      <c r="C21" s="19" t="s">
        <v>2</v>
      </c>
      <c r="D21" s="19">
        <v>4</v>
      </c>
      <c r="E21" s="19">
        <v>2</v>
      </c>
      <c r="F21" s="21">
        <v>12</v>
      </c>
      <c r="G21" s="20">
        <v>432</v>
      </c>
      <c r="H21" s="178">
        <f t="shared" si="0"/>
        <v>136</v>
      </c>
      <c r="I21" s="20">
        <v>32</v>
      </c>
      <c r="J21" s="20">
        <v>28</v>
      </c>
      <c r="K21" s="20">
        <v>40</v>
      </c>
      <c r="L21" s="20">
        <v>36</v>
      </c>
      <c r="M21" s="66" t="s">
        <v>81</v>
      </c>
    </row>
    <row r="22" spans="1:14" s="11" customFormat="1" ht="25.5">
      <c r="A22" s="18">
        <v>4</v>
      </c>
      <c r="B22" s="19" t="s">
        <v>135</v>
      </c>
      <c r="C22" s="19" t="s">
        <v>2</v>
      </c>
      <c r="D22" s="19">
        <v>2</v>
      </c>
      <c r="E22" s="19"/>
      <c r="F22" s="21">
        <v>6.5</v>
      </c>
      <c r="G22" s="20">
        <v>234</v>
      </c>
      <c r="H22" s="178">
        <f t="shared" si="0"/>
        <v>60</v>
      </c>
      <c r="I22" s="20">
        <v>32</v>
      </c>
      <c r="J22" s="20">
        <v>28</v>
      </c>
      <c r="K22" s="20"/>
      <c r="L22" s="20"/>
      <c r="M22" s="66" t="s">
        <v>81</v>
      </c>
    </row>
    <row r="23" spans="1:14" s="11" customFormat="1" ht="25.5">
      <c r="A23" s="18">
        <v>5</v>
      </c>
      <c r="B23" s="19" t="s">
        <v>136</v>
      </c>
      <c r="C23" s="19" t="s">
        <v>2</v>
      </c>
      <c r="D23" s="19">
        <v>1</v>
      </c>
      <c r="E23" s="19"/>
      <c r="F23" s="21">
        <v>3</v>
      </c>
      <c r="G23" s="20">
        <v>108</v>
      </c>
      <c r="H23" s="178">
        <f t="shared" si="0"/>
        <v>32</v>
      </c>
      <c r="I23" s="20">
        <v>32</v>
      </c>
      <c r="J23" s="20"/>
      <c r="K23" s="20"/>
      <c r="L23" s="20"/>
      <c r="M23" s="66" t="s">
        <v>81</v>
      </c>
    </row>
    <row r="24" spans="1:14" s="11" customFormat="1" ht="25.5">
      <c r="A24" s="18">
        <v>7</v>
      </c>
      <c r="B24" s="19" t="s">
        <v>137</v>
      </c>
      <c r="C24" s="19" t="s">
        <v>2</v>
      </c>
      <c r="D24" s="19">
        <v>4</v>
      </c>
      <c r="E24" s="19"/>
      <c r="F24" s="21">
        <v>4.5</v>
      </c>
      <c r="G24" s="20">
        <v>162</v>
      </c>
      <c r="H24" s="178">
        <f>SUM(I24:L24)</f>
        <v>66</v>
      </c>
      <c r="I24" s="20"/>
      <c r="J24" s="20"/>
      <c r="K24" s="20">
        <v>30</v>
      </c>
      <c r="L24" s="20">
        <v>36</v>
      </c>
      <c r="M24" s="66" t="s">
        <v>81</v>
      </c>
    </row>
    <row r="25" spans="1:14" s="11" customFormat="1" ht="25.5">
      <c r="A25" s="18">
        <v>8</v>
      </c>
      <c r="B25" s="19" t="s">
        <v>138</v>
      </c>
      <c r="C25" s="19" t="s">
        <v>8</v>
      </c>
      <c r="D25" s="19"/>
      <c r="E25" s="19">
        <v>4</v>
      </c>
      <c r="F25" s="21">
        <v>2.5</v>
      </c>
      <c r="G25" s="20">
        <v>90</v>
      </c>
      <c r="H25" s="178">
        <f t="shared" si="0"/>
        <v>36</v>
      </c>
      <c r="I25" s="20"/>
      <c r="J25" s="20"/>
      <c r="K25" s="20"/>
      <c r="L25" s="20">
        <v>36</v>
      </c>
      <c r="M25" s="66" t="s">
        <v>81</v>
      </c>
    </row>
    <row r="26" spans="1:14" s="11" customFormat="1" ht="25.5">
      <c r="A26" s="18">
        <v>9</v>
      </c>
      <c r="B26" s="19" t="s">
        <v>23</v>
      </c>
      <c r="C26" s="19" t="s">
        <v>2</v>
      </c>
      <c r="D26" s="19"/>
      <c r="E26" s="19" t="s">
        <v>10</v>
      </c>
      <c r="F26" s="21">
        <v>0.5</v>
      </c>
      <c r="G26" s="20">
        <v>108</v>
      </c>
      <c r="H26" s="178">
        <f t="shared" si="0"/>
        <v>108</v>
      </c>
      <c r="I26" s="20">
        <v>24</v>
      </c>
      <c r="J26" s="20">
        <v>24</v>
      </c>
      <c r="K26" s="20">
        <v>30</v>
      </c>
      <c r="L26" s="20">
        <v>30</v>
      </c>
      <c r="M26" s="66" t="s">
        <v>81</v>
      </c>
    </row>
    <row r="27" spans="1:14" s="11" customFormat="1" ht="25.5">
      <c r="A27" s="18">
        <v>10</v>
      </c>
      <c r="B27" s="19" t="s">
        <v>148</v>
      </c>
      <c r="C27" s="19" t="s">
        <v>2</v>
      </c>
      <c r="D27" s="19">
        <v>4</v>
      </c>
      <c r="E27" s="19"/>
      <c r="F27" s="21">
        <v>5</v>
      </c>
      <c r="G27" s="20">
        <v>144</v>
      </c>
      <c r="H27" s="178">
        <f t="shared" si="0"/>
        <v>0</v>
      </c>
      <c r="I27" s="20"/>
      <c r="J27" s="20"/>
      <c r="K27" s="20"/>
      <c r="L27" s="30" t="s">
        <v>9</v>
      </c>
      <c r="M27" s="66" t="s">
        <v>81</v>
      </c>
    </row>
    <row r="28" spans="1:14" s="81" customFormat="1" ht="12.75" customHeight="1">
      <c r="A28" s="77" t="s">
        <v>126</v>
      </c>
      <c r="B28" s="228" t="s">
        <v>127</v>
      </c>
      <c r="C28" s="228"/>
      <c r="D28" s="78"/>
      <c r="E28" s="78"/>
      <c r="F28" s="80">
        <v>1.5</v>
      </c>
      <c r="G28" s="79">
        <v>54</v>
      </c>
      <c r="H28" s="79"/>
      <c r="I28" s="79"/>
      <c r="J28" s="79"/>
      <c r="K28" s="79"/>
      <c r="L28" s="79"/>
      <c r="M28" s="79"/>
      <c r="N28" s="11"/>
    </row>
    <row r="29" spans="1:14" s="11" customFormat="1" ht="25.5">
      <c r="A29" s="18" t="s">
        <v>34</v>
      </c>
      <c r="B29" s="19" t="s">
        <v>149</v>
      </c>
      <c r="C29" s="19"/>
      <c r="D29" s="19"/>
      <c r="E29" s="19">
        <v>4</v>
      </c>
      <c r="F29" s="21">
        <v>1.5</v>
      </c>
      <c r="G29" s="20">
        <v>54</v>
      </c>
      <c r="H29" s="20"/>
      <c r="I29" s="20"/>
      <c r="J29" s="20"/>
      <c r="K29" s="20"/>
      <c r="L29" s="30" t="s">
        <v>9</v>
      </c>
      <c r="M29" s="66" t="s">
        <v>81</v>
      </c>
    </row>
    <row r="30" spans="1:14" s="11" customFormat="1">
      <c r="A30" s="207"/>
      <c r="B30" s="208"/>
      <c r="C30" s="209"/>
      <c r="D30" s="82"/>
      <c r="E30" s="82"/>
      <c r="F30" s="83">
        <f>SUM(F18:F28)</f>
        <v>45</v>
      </c>
      <c r="G30" s="83">
        <f>SUM(G18:G28)</f>
        <v>1674</v>
      </c>
      <c r="H30" s="83">
        <f t="shared" ref="H30:L30" si="1">SUM(H18:H28)</f>
        <v>588</v>
      </c>
      <c r="I30" s="83">
        <f>SUM(I18:I28)</f>
        <v>136</v>
      </c>
      <c r="J30" s="83">
        <f t="shared" si="1"/>
        <v>96</v>
      </c>
      <c r="K30" s="83">
        <f t="shared" si="1"/>
        <v>200</v>
      </c>
      <c r="L30" s="83">
        <f t="shared" si="1"/>
        <v>156</v>
      </c>
      <c r="M30" s="84"/>
    </row>
    <row r="31" spans="1:14" s="11" customFormat="1" ht="15.75">
      <c r="A31" s="203" t="s">
        <v>280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5"/>
    </row>
    <row r="32" spans="1:14" s="11" customFormat="1" ht="15.75">
      <c r="A32" s="218" t="s">
        <v>177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20"/>
    </row>
    <row r="33" spans="1:13" s="7" customFormat="1" ht="12.75" customHeight="1">
      <c r="A33" s="95" t="s">
        <v>34</v>
      </c>
      <c r="B33" s="222" t="s">
        <v>192</v>
      </c>
      <c r="C33" s="222"/>
      <c r="D33" s="97"/>
      <c r="E33" s="97"/>
      <c r="F33" s="98">
        <v>3</v>
      </c>
      <c r="G33" s="99">
        <v>108</v>
      </c>
      <c r="H33" s="99">
        <v>36</v>
      </c>
      <c r="I33" s="99"/>
      <c r="J33" s="99"/>
      <c r="K33" s="99"/>
      <c r="L33" s="99">
        <v>36</v>
      </c>
      <c r="M33" s="99"/>
    </row>
    <row r="34" spans="1:13" s="11" customFormat="1" ht="25.5">
      <c r="A34" s="18">
        <v>1</v>
      </c>
      <c r="B34" s="19" t="s">
        <v>132</v>
      </c>
      <c r="C34" s="19" t="s">
        <v>93</v>
      </c>
      <c r="D34" s="19"/>
      <c r="E34" s="19">
        <v>4</v>
      </c>
      <c r="F34" s="21">
        <v>3</v>
      </c>
      <c r="G34" s="20">
        <v>108</v>
      </c>
      <c r="H34" s="20">
        <f>SUM(I34:L34)</f>
        <v>36</v>
      </c>
      <c r="I34" s="20"/>
      <c r="J34" s="20"/>
      <c r="K34" s="20"/>
      <c r="L34" s="20">
        <v>36</v>
      </c>
      <c r="M34" s="20"/>
    </row>
    <row r="35" spans="1:13" s="11" customFormat="1" ht="25.5">
      <c r="A35" s="18">
        <v>2</v>
      </c>
      <c r="B35" s="103" t="s">
        <v>282</v>
      </c>
      <c r="C35" s="19" t="s">
        <v>85</v>
      </c>
      <c r="D35" s="170"/>
      <c r="E35" s="170">
        <v>4</v>
      </c>
      <c r="F35" s="175">
        <v>3</v>
      </c>
      <c r="G35" s="178">
        <v>108</v>
      </c>
      <c r="H35" s="178">
        <f t="shared" ref="H35:H37" si="2">SUM(I35:L35)</f>
        <v>36</v>
      </c>
      <c r="I35" s="178"/>
      <c r="J35" s="178"/>
      <c r="K35" s="178"/>
      <c r="L35" s="178">
        <v>36</v>
      </c>
      <c r="M35" s="178"/>
    </row>
    <row r="36" spans="1:13" s="11" customFormat="1" ht="25.5">
      <c r="A36" s="18">
        <v>3</v>
      </c>
      <c r="B36" s="103" t="s">
        <v>283</v>
      </c>
      <c r="C36" s="19" t="s">
        <v>133</v>
      </c>
      <c r="D36" s="170"/>
      <c r="E36" s="170">
        <v>4</v>
      </c>
      <c r="F36" s="175">
        <v>3</v>
      </c>
      <c r="G36" s="178">
        <v>108</v>
      </c>
      <c r="H36" s="178">
        <f t="shared" si="2"/>
        <v>36</v>
      </c>
      <c r="I36" s="178"/>
      <c r="J36" s="178"/>
      <c r="K36" s="178"/>
      <c r="L36" s="178">
        <v>36</v>
      </c>
      <c r="M36" s="178"/>
    </row>
    <row r="37" spans="1:13" s="11" customFormat="1">
      <c r="A37" s="18">
        <v>4</v>
      </c>
      <c r="B37" s="103" t="s">
        <v>284</v>
      </c>
      <c r="C37" s="103" t="s">
        <v>88</v>
      </c>
      <c r="D37" s="170"/>
      <c r="E37" s="170">
        <v>4</v>
      </c>
      <c r="F37" s="175">
        <v>3</v>
      </c>
      <c r="G37" s="178">
        <v>108</v>
      </c>
      <c r="H37" s="178">
        <f t="shared" si="2"/>
        <v>36</v>
      </c>
      <c r="I37" s="178"/>
      <c r="J37" s="178"/>
      <c r="K37" s="178"/>
      <c r="L37" s="178">
        <v>36</v>
      </c>
      <c r="M37" s="178"/>
    </row>
    <row r="38" spans="1:13" s="7" customFormat="1" ht="12.75" customHeight="1">
      <c r="A38" s="95">
        <v>2</v>
      </c>
      <c r="B38" s="222" t="s">
        <v>193</v>
      </c>
      <c r="C38" s="222"/>
      <c r="D38" s="97"/>
      <c r="E38" s="97"/>
      <c r="F38" s="98">
        <v>9</v>
      </c>
      <c r="G38" s="99">
        <v>324</v>
      </c>
      <c r="H38" s="99">
        <v>120</v>
      </c>
      <c r="I38" s="99">
        <v>64</v>
      </c>
      <c r="J38" s="99">
        <v>56</v>
      </c>
      <c r="K38" s="99"/>
      <c r="L38" s="99"/>
      <c r="M38" s="99"/>
    </row>
    <row r="39" spans="1:13" s="11" customFormat="1" ht="25.5">
      <c r="A39" s="65" t="s">
        <v>34</v>
      </c>
      <c r="B39" s="19" t="s">
        <v>140</v>
      </c>
      <c r="C39" s="19" t="s">
        <v>2</v>
      </c>
      <c r="D39" s="19">
        <v>2</v>
      </c>
      <c r="E39" s="19"/>
      <c r="F39" s="21">
        <v>4.5</v>
      </c>
      <c r="G39" s="20">
        <v>162</v>
      </c>
      <c r="H39" s="20">
        <v>60</v>
      </c>
      <c r="I39" s="20">
        <v>32</v>
      </c>
      <c r="J39" s="20">
        <v>28</v>
      </c>
      <c r="K39" s="20"/>
      <c r="L39" s="20"/>
      <c r="M39" s="20"/>
    </row>
    <row r="40" spans="1:13" s="11" customFormat="1" ht="25.5">
      <c r="A40" s="65" t="s">
        <v>35</v>
      </c>
      <c r="B40" s="19" t="s">
        <v>141</v>
      </c>
      <c r="C40" s="19" t="s">
        <v>2</v>
      </c>
      <c r="D40" s="19">
        <v>2</v>
      </c>
      <c r="E40" s="19"/>
      <c r="F40" s="21">
        <v>4.5</v>
      </c>
      <c r="G40" s="20">
        <v>162</v>
      </c>
      <c r="H40" s="20">
        <v>60</v>
      </c>
      <c r="I40" s="20">
        <v>32</v>
      </c>
      <c r="J40" s="20">
        <v>28</v>
      </c>
      <c r="K40" s="20"/>
      <c r="L40" s="20"/>
      <c r="M40" s="20"/>
    </row>
    <row r="41" spans="1:13" s="11" customFormat="1" ht="25.5">
      <c r="A41" s="65" t="s">
        <v>34</v>
      </c>
      <c r="B41" s="19" t="s">
        <v>139</v>
      </c>
      <c r="C41" s="19" t="s">
        <v>4</v>
      </c>
      <c r="D41" s="19">
        <v>2</v>
      </c>
      <c r="E41" s="19"/>
      <c r="F41" s="21">
        <v>4.5</v>
      </c>
      <c r="G41" s="20">
        <v>162</v>
      </c>
      <c r="H41" s="20">
        <v>60</v>
      </c>
      <c r="I41" s="20">
        <v>32</v>
      </c>
      <c r="J41" s="20">
        <v>28</v>
      </c>
      <c r="K41" s="20"/>
      <c r="L41" s="20"/>
      <c r="M41" s="20"/>
    </row>
    <row r="42" spans="1:13" s="11" customFormat="1">
      <c r="A42" s="65" t="s">
        <v>35</v>
      </c>
      <c r="B42" s="103" t="s">
        <v>194</v>
      </c>
      <c r="C42" s="19" t="s">
        <v>1</v>
      </c>
      <c r="D42" s="19">
        <v>2</v>
      </c>
      <c r="E42" s="19"/>
      <c r="F42" s="21">
        <v>4.5</v>
      </c>
      <c r="G42" s="20">
        <v>162</v>
      </c>
      <c r="H42" s="20">
        <v>60</v>
      </c>
      <c r="I42" s="20">
        <v>32</v>
      </c>
      <c r="J42" s="20">
        <v>28</v>
      </c>
      <c r="K42" s="20"/>
      <c r="L42" s="20"/>
      <c r="M42" s="20"/>
    </row>
    <row r="43" spans="1:13" s="11" customFormat="1" ht="25.5" customHeight="1">
      <c r="A43" s="95">
        <v>3</v>
      </c>
      <c r="B43" s="229" t="s">
        <v>191</v>
      </c>
      <c r="C43" s="230"/>
      <c r="D43" s="92"/>
      <c r="E43" s="92"/>
      <c r="F43" s="93">
        <v>3</v>
      </c>
      <c r="G43" s="94">
        <v>108</v>
      </c>
      <c r="H43" s="94">
        <v>60</v>
      </c>
      <c r="I43" s="94">
        <v>8</v>
      </c>
      <c r="J43" s="94">
        <v>14</v>
      </c>
      <c r="K43" s="94">
        <v>20</v>
      </c>
      <c r="L43" s="94">
        <v>18</v>
      </c>
      <c r="M43" s="107"/>
    </row>
    <row r="44" spans="1:13" s="11" customFormat="1" ht="25.5">
      <c r="A44" s="109" t="s">
        <v>34</v>
      </c>
      <c r="B44" s="105" t="s">
        <v>124</v>
      </c>
      <c r="C44" s="108" t="s">
        <v>3</v>
      </c>
      <c r="D44" s="105"/>
      <c r="E44" s="105"/>
      <c r="F44" s="33">
        <v>3</v>
      </c>
      <c r="G44" s="32">
        <v>108</v>
      </c>
      <c r="H44" s="32">
        <v>60</v>
      </c>
      <c r="I44" s="20">
        <v>8</v>
      </c>
      <c r="J44" s="20">
        <v>14</v>
      </c>
      <c r="K44" s="20">
        <v>20</v>
      </c>
      <c r="L44" s="20">
        <v>18</v>
      </c>
      <c r="M44" s="20"/>
    </row>
    <row r="45" spans="1:13" s="11" customFormat="1">
      <c r="A45" s="109" t="s">
        <v>35</v>
      </c>
      <c r="B45" s="105" t="s">
        <v>124</v>
      </c>
      <c r="C45" s="108" t="s">
        <v>8</v>
      </c>
      <c r="D45" s="105"/>
      <c r="E45" s="105"/>
      <c r="F45" s="33">
        <v>3</v>
      </c>
      <c r="G45" s="32">
        <v>108</v>
      </c>
      <c r="H45" s="32">
        <v>60</v>
      </c>
      <c r="I45" s="20">
        <v>8</v>
      </c>
      <c r="J45" s="20">
        <v>14</v>
      </c>
      <c r="K45" s="20">
        <v>20</v>
      </c>
      <c r="L45" s="20">
        <v>18</v>
      </c>
      <c r="M45" s="20"/>
    </row>
    <row r="46" spans="1:13" s="11" customFormat="1">
      <c r="A46" s="109" t="s">
        <v>36</v>
      </c>
      <c r="B46" s="105" t="s">
        <v>124</v>
      </c>
      <c r="C46" s="108" t="s">
        <v>1</v>
      </c>
      <c r="D46" s="105"/>
      <c r="E46" s="105"/>
      <c r="F46" s="33">
        <v>3</v>
      </c>
      <c r="G46" s="32">
        <v>108</v>
      </c>
      <c r="H46" s="32">
        <v>60</v>
      </c>
      <c r="I46" s="20">
        <v>8</v>
      </c>
      <c r="J46" s="20">
        <v>14</v>
      </c>
      <c r="K46" s="20">
        <v>20</v>
      </c>
      <c r="L46" s="20">
        <v>18</v>
      </c>
      <c r="M46" s="20"/>
    </row>
    <row r="47" spans="1:13" s="11" customFormat="1">
      <c r="A47" s="109" t="s">
        <v>37</v>
      </c>
      <c r="B47" s="105" t="s">
        <v>124</v>
      </c>
      <c r="C47" s="108" t="s">
        <v>4</v>
      </c>
      <c r="D47" s="105"/>
      <c r="E47" s="105"/>
      <c r="F47" s="33">
        <v>3</v>
      </c>
      <c r="G47" s="32">
        <v>108</v>
      </c>
      <c r="H47" s="32">
        <v>60</v>
      </c>
      <c r="I47" s="20">
        <v>8</v>
      </c>
      <c r="J47" s="20">
        <v>14</v>
      </c>
      <c r="K47" s="20">
        <v>20</v>
      </c>
      <c r="L47" s="20">
        <v>18</v>
      </c>
      <c r="M47" s="20"/>
    </row>
    <row r="48" spans="1:13" s="11" customFormat="1">
      <c r="A48" s="223" t="s">
        <v>65</v>
      </c>
      <c r="B48" s="224"/>
      <c r="C48" s="225"/>
      <c r="D48" s="62"/>
      <c r="E48" s="62"/>
      <c r="F48" s="63">
        <f>F30+F33+F38+F43</f>
        <v>60</v>
      </c>
      <c r="G48" s="63">
        <f t="shared" ref="G48:H48" si="3">G30+G33+G38+G43</f>
        <v>2214</v>
      </c>
      <c r="H48" s="63">
        <f t="shared" si="3"/>
        <v>804</v>
      </c>
      <c r="I48" s="63">
        <v>184</v>
      </c>
      <c r="J48" s="63">
        <v>168</v>
      </c>
      <c r="K48" s="63">
        <v>220</v>
      </c>
      <c r="L48" s="63">
        <v>167</v>
      </c>
      <c r="M48" s="63"/>
    </row>
    <row r="49" spans="1:13" s="81" customFormat="1" ht="12.75" customHeight="1">
      <c r="A49" s="77"/>
      <c r="B49" s="228" t="s">
        <v>24</v>
      </c>
      <c r="C49" s="228"/>
      <c r="D49" s="78"/>
      <c r="E49" s="78"/>
      <c r="F49" s="80"/>
      <c r="G49" s="79"/>
      <c r="H49" s="79"/>
      <c r="I49" s="79"/>
      <c r="J49" s="79"/>
      <c r="K49" s="79"/>
      <c r="L49" s="79"/>
      <c r="M49" s="79"/>
    </row>
    <row r="50" spans="1:13" s="11" customFormat="1">
      <c r="A50" s="18" t="s">
        <v>34</v>
      </c>
      <c r="B50" s="19" t="s">
        <v>25</v>
      </c>
      <c r="C50" s="19" t="s">
        <v>7</v>
      </c>
      <c r="D50" s="19"/>
      <c r="E50" s="19" t="s">
        <v>10</v>
      </c>
      <c r="F50" s="21"/>
      <c r="G50" s="20">
        <v>162</v>
      </c>
      <c r="H50" s="20">
        <v>150</v>
      </c>
      <c r="I50" s="20">
        <v>28</v>
      </c>
      <c r="J50" s="20">
        <v>28</v>
      </c>
      <c r="K50" s="20">
        <v>46</v>
      </c>
      <c r="L50" s="20">
        <v>48</v>
      </c>
      <c r="M50" s="20"/>
    </row>
    <row r="51" spans="1:13" s="167" customFormat="1">
      <c r="A51" s="169">
        <v>2</v>
      </c>
      <c r="B51" s="170" t="s">
        <v>118</v>
      </c>
      <c r="C51" s="170" t="s">
        <v>5</v>
      </c>
      <c r="D51" s="170"/>
      <c r="E51" s="170" t="s">
        <v>10</v>
      </c>
      <c r="F51" s="104" t="s">
        <v>178</v>
      </c>
      <c r="G51" s="178">
        <v>216</v>
      </c>
      <c r="H51" s="178">
        <f>SUM(I51:L51)</f>
        <v>136</v>
      </c>
      <c r="I51" s="178">
        <v>32</v>
      </c>
      <c r="J51" s="178">
        <v>28</v>
      </c>
      <c r="K51" s="178">
        <v>40</v>
      </c>
      <c r="L51" s="178">
        <v>36</v>
      </c>
      <c r="M51" s="178"/>
    </row>
    <row r="52" spans="1:13" s="167" customFormat="1">
      <c r="A52" s="169">
        <v>3</v>
      </c>
      <c r="B52" s="170" t="s">
        <v>117</v>
      </c>
      <c r="C52" s="170" t="s">
        <v>5</v>
      </c>
      <c r="D52" s="170"/>
      <c r="E52" s="170" t="s">
        <v>10</v>
      </c>
      <c r="F52" s="104" t="s">
        <v>178</v>
      </c>
      <c r="G52" s="178">
        <v>216</v>
      </c>
      <c r="H52" s="178">
        <f t="shared" ref="H52:H62" si="4">SUM(I52:L52)</f>
        <v>136</v>
      </c>
      <c r="I52" s="178">
        <v>32</v>
      </c>
      <c r="J52" s="178">
        <v>28</v>
      </c>
      <c r="K52" s="178">
        <v>40</v>
      </c>
      <c r="L52" s="178">
        <v>36</v>
      </c>
      <c r="M52" s="178"/>
    </row>
    <row r="53" spans="1:13" s="11" customFormat="1">
      <c r="A53" s="18">
        <v>4</v>
      </c>
      <c r="B53" s="103" t="s">
        <v>121</v>
      </c>
      <c r="C53" s="103" t="s">
        <v>1</v>
      </c>
      <c r="D53" s="19"/>
      <c r="E53" s="19">
        <v>4</v>
      </c>
      <c r="F53" s="21">
        <v>3</v>
      </c>
      <c r="G53" s="20">
        <v>108</v>
      </c>
      <c r="H53" s="178">
        <f t="shared" si="4"/>
        <v>58</v>
      </c>
      <c r="I53" s="20"/>
      <c r="J53" s="20"/>
      <c r="K53" s="20">
        <v>40</v>
      </c>
      <c r="L53" s="20">
        <v>18</v>
      </c>
      <c r="M53" s="20"/>
    </row>
    <row r="54" spans="1:13" s="11" customFormat="1" ht="25.5">
      <c r="A54" s="18">
        <v>5</v>
      </c>
      <c r="B54" s="19" t="s">
        <v>142</v>
      </c>
      <c r="C54" s="19" t="s">
        <v>73</v>
      </c>
      <c r="D54" s="19"/>
      <c r="E54" s="19">
        <v>4</v>
      </c>
      <c r="F54" s="21">
        <v>3</v>
      </c>
      <c r="G54" s="20">
        <v>108</v>
      </c>
      <c r="H54" s="178">
        <f t="shared" si="4"/>
        <v>58</v>
      </c>
      <c r="I54" s="20"/>
      <c r="J54" s="20"/>
      <c r="K54" s="20">
        <v>40</v>
      </c>
      <c r="L54" s="20">
        <v>18</v>
      </c>
      <c r="M54" s="20"/>
    </row>
    <row r="55" spans="1:13" s="11" customFormat="1">
      <c r="A55" s="18">
        <v>6</v>
      </c>
      <c r="B55" s="19" t="s">
        <v>120</v>
      </c>
      <c r="C55" s="19" t="s">
        <v>1</v>
      </c>
      <c r="D55" s="19"/>
      <c r="E55" s="19">
        <v>1</v>
      </c>
      <c r="F55" s="21">
        <v>3</v>
      </c>
      <c r="G55" s="20">
        <v>108</v>
      </c>
      <c r="H55" s="178">
        <f t="shared" si="4"/>
        <v>32</v>
      </c>
      <c r="I55" s="20">
        <v>32</v>
      </c>
      <c r="J55" s="20"/>
      <c r="K55" s="20"/>
      <c r="L55" s="20"/>
      <c r="M55" s="20"/>
    </row>
    <row r="56" spans="1:13" s="11" customFormat="1" ht="25.5">
      <c r="A56" s="18">
        <v>7</v>
      </c>
      <c r="B56" s="19" t="s">
        <v>147</v>
      </c>
      <c r="C56" s="19" t="s">
        <v>8</v>
      </c>
      <c r="D56" s="19"/>
      <c r="E56" s="19">
        <v>2</v>
      </c>
      <c r="F56" s="21">
        <v>3</v>
      </c>
      <c r="G56" s="20">
        <v>108</v>
      </c>
      <c r="H56" s="178">
        <f t="shared" si="4"/>
        <v>60</v>
      </c>
      <c r="I56" s="20">
        <v>32</v>
      </c>
      <c r="J56" s="20">
        <v>28</v>
      </c>
      <c r="K56" s="20"/>
      <c r="L56" s="20"/>
      <c r="M56" s="20"/>
    </row>
    <row r="57" spans="1:13" s="11" customFormat="1" ht="25.5">
      <c r="A57" s="18">
        <v>8</v>
      </c>
      <c r="B57" s="19" t="s">
        <v>146</v>
      </c>
      <c r="C57" s="19" t="s">
        <v>8</v>
      </c>
      <c r="D57" s="19"/>
      <c r="E57" s="19">
        <v>2</v>
      </c>
      <c r="F57" s="21">
        <v>3</v>
      </c>
      <c r="G57" s="20">
        <v>108</v>
      </c>
      <c r="H57" s="178">
        <f t="shared" si="4"/>
        <v>28</v>
      </c>
      <c r="I57" s="20"/>
      <c r="J57" s="20">
        <v>28</v>
      </c>
      <c r="K57" s="20"/>
      <c r="L57" s="20"/>
      <c r="M57" s="20"/>
    </row>
    <row r="58" spans="1:13" s="11" customFormat="1">
      <c r="A58" s="18">
        <v>9</v>
      </c>
      <c r="B58" s="19" t="s">
        <v>145</v>
      </c>
      <c r="C58" s="19" t="s">
        <v>8</v>
      </c>
      <c r="D58" s="19"/>
      <c r="E58" s="19">
        <v>3</v>
      </c>
      <c r="F58" s="21">
        <v>3</v>
      </c>
      <c r="G58" s="20">
        <v>108</v>
      </c>
      <c r="H58" s="178">
        <f t="shared" si="4"/>
        <v>68</v>
      </c>
      <c r="I58" s="20"/>
      <c r="J58" s="20">
        <v>28</v>
      </c>
      <c r="K58" s="20">
        <v>40</v>
      </c>
      <c r="L58" s="20"/>
      <c r="M58" s="20"/>
    </row>
    <row r="59" spans="1:13" s="11" customFormat="1" ht="25.5">
      <c r="A59" s="18">
        <v>10</v>
      </c>
      <c r="B59" s="19" t="s">
        <v>119</v>
      </c>
      <c r="C59" s="19" t="s">
        <v>3</v>
      </c>
      <c r="D59" s="19"/>
      <c r="E59" s="19">
        <v>4</v>
      </c>
      <c r="F59" s="21">
        <v>3</v>
      </c>
      <c r="G59" s="20">
        <v>108</v>
      </c>
      <c r="H59" s="178">
        <f t="shared" si="4"/>
        <v>58</v>
      </c>
      <c r="I59" s="20"/>
      <c r="J59" s="20"/>
      <c r="K59" s="20">
        <v>40</v>
      </c>
      <c r="L59" s="20">
        <v>18</v>
      </c>
      <c r="M59" s="20"/>
    </row>
    <row r="60" spans="1:13" s="11" customFormat="1">
      <c r="A60" s="18">
        <v>11</v>
      </c>
      <c r="B60" s="103" t="s">
        <v>195</v>
      </c>
      <c r="C60" s="19" t="s">
        <v>1</v>
      </c>
      <c r="D60" s="19"/>
      <c r="E60" s="19">
        <v>1</v>
      </c>
      <c r="F60" s="21">
        <v>3</v>
      </c>
      <c r="G60" s="20">
        <v>108</v>
      </c>
      <c r="H60" s="178">
        <f>SUM(I60:L60)</f>
        <v>32</v>
      </c>
      <c r="I60" s="20">
        <v>32</v>
      </c>
      <c r="J60" s="20"/>
      <c r="K60" s="20"/>
      <c r="L60" s="20"/>
      <c r="M60" s="20"/>
    </row>
    <row r="61" spans="1:13" s="11" customFormat="1" ht="38.25">
      <c r="A61" s="18">
        <v>12</v>
      </c>
      <c r="B61" s="103" t="s">
        <v>196</v>
      </c>
      <c r="C61" s="19" t="s">
        <v>144</v>
      </c>
      <c r="D61" s="19"/>
      <c r="E61" s="19">
        <v>4</v>
      </c>
      <c r="F61" s="21">
        <v>3</v>
      </c>
      <c r="G61" s="20">
        <v>108</v>
      </c>
      <c r="H61" s="178">
        <f>SUM(I61:L61)</f>
        <v>36</v>
      </c>
      <c r="I61" s="20"/>
      <c r="J61" s="20"/>
      <c r="K61" s="20"/>
      <c r="L61" s="20">
        <v>36</v>
      </c>
      <c r="M61" s="20"/>
    </row>
    <row r="62" spans="1:13" s="11" customFormat="1" ht="25.5">
      <c r="A62" s="18">
        <v>13</v>
      </c>
      <c r="B62" s="103" t="s">
        <v>197</v>
      </c>
      <c r="C62" s="103" t="s">
        <v>198</v>
      </c>
      <c r="D62" s="19"/>
      <c r="E62" s="19">
        <v>1</v>
      </c>
      <c r="F62" s="21">
        <v>3</v>
      </c>
      <c r="G62" s="20">
        <v>108</v>
      </c>
      <c r="H62" s="178">
        <f t="shared" si="4"/>
        <v>32</v>
      </c>
      <c r="I62" s="20">
        <v>32</v>
      </c>
      <c r="J62" s="20"/>
      <c r="K62" s="20"/>
      <c r="L62" s="20"/>
      <c r="M62" s="20"/>
    </row>
    <row r="63" spans="1:13" s="11" customFormat="1" ht="25.5">
      <c r="A63" s="18">
        <v>14</v>
      </c>
      <c r="B63" s="103" t="s">
        <v>162</v>
      </c>
      <c r="C63" s="170" t="s">
        <v>5</v>
      </c>
      <c r="D63" s="170"/>
      <c r="E63" s="170" t="s">
        <v>10</v>
      </c>
      <c r="F63" s="104" t="s">
        <v>179</v>
      </c>
      <c r="G63" s="178">
        <v>108</v>
      </c>
      <c r="H63" s="178">
        <v>68</v>
      </c>
      <c r="I63" s="178">
        <v>16</v>
      </c>
      <c r="J63" s="178">
        <v>14</v>
      </c>
      <c r="K63" s="178">
        <v>20</v>
      </c>
      <c r="L63" s="178">
        <v>18</v>
      </c>
      <c r="M63" s="20"/>
    </row>
    <row r="64" spans="1:13" s="11" customFormat="1">
      <c r="A64" s="223" t="s">
        <v>66</v>
      </c>
      <c r="B64" s="224"/>
      <c r="C64" s="225"/>
      <c r="D64" s="85"/>
      <c r="E64" s="85"/>
      <c r="F64" s="63">
        <f t="shared" ref="F64:L64" si="5">SUM(F50:F63)+F48</f>
        <v>90</v>
      </c>
      <c r="G64" s="63">
        <f t="shared" si="5"/>
        <v>3996</v>
      </c>
      <c r="H64" s="63">
        <f t="shared" si="5"/>
        <v>1756</v>
      </c>
      <c r="I64" s="63">
        <f t="shared" si="5"/>
        <v>420</v>
      </c>
      <c r="J64" s="63">
        <f t="shared" si="5"/>
        <v>350</v>
      </c>
      <c r="K64" s="63">
        <f t="shared" si="5"/>
        <v>526</v>
      </c>
      <c r="L64" s="63">
        <f t="shared" si="5"/>
        <v>395</v>
      </c>
      <c r="M64" s="64"/>
    </row>
    <row r="65" spans="1:13">
      <c r="A65" s="4" t="s">
        <v>11</v>
      </c>
      <c r="B65" s="6" t="s">
        <v>12</v>
      </c>
      <c r="C65" s="2"/>
      <c r="D65" s="2"/>
      <c r="E65" s="2"/>
      <c r="G65" s="214"/>
      <c r="H65" s="214"/>
      <c r="I65" s="45"/>
      <c r="J65" s="45"/>
      <c r="K65" s="45"/>
      <c r="L65" s="45"/>
      <c r="M65" s="45"/>
    </row>
    <row r="66" spans="1:13" ht="15.75">
      <c r="A66" s="163" t="s">
        <v>13</v>
      </c>
      <c r="B66" s="164" t="s">
        <v>285</v>
      </c>
      <c r="C66" s="162"/>
      <c r="D66" s="202" t="s">
        <v>61</v>
      </c>
      <c r="E66" s="202"/>
      <c r="F66" s="202"/>
      <c r="G66" s="202"/>
      <c r="H66" s="202"/>
      <c r="I66" s="202"/>
      <c r="J66" s="202"/>
      <c r="K66" s="47" t="s">
        <v>72</v>
      </c>
      <c r="L66" s="47"/>
      <c r="M66" s="47"/>
    </row>
    <row r="67" spans="1:13">
      <c r="A67" s="4" t="s">
        <v>15</v>
      </c>
      <c r="B67" s="162" t="s">
        <v>279</v>
      </c>
      <c r="C67" s="6"/>
      <c r="D67" s="2"/>
      <c r="E67" s="2"/>
      <c r="G67" s="45"/>
      <c r="H67" s="45"/>
      <c r="I67" s="45"/>
      <c r="J67" s="45"/>
      <c r="K67" s="45"/>
      <c r="L67" s="45"/>
      <c r="M67" s="45"/>
    </row>
    <row r="68" spans="1:13" ht="15.75">
      <c r="A68" s="36"/>
      <c r="B68" s="47" t="s">
        <v>62</v>
      </c>
      <c r="C68" s="37"/>
      <c r="D68" s="47"/>
      <c r="E68" s="48"/>
      <c r="F68" s="46"/>
      <c r="G68" s="49"/>
      <c r="H68" s="50"/>
      <c r="I68" s="51"/>
    </row>
    <row r="69" spans="1:13" ht="15.75">
      <c r="A69" s="36"/>
      <c r="B69" s="46"/>
      <c r="C69" s="37"/>
      <c r="D69" s="202" t="s">
        <v>63</v>
      </c>
      <c r="E69" s="202"/>
      <c r="F69" s="202"/>
      <c r="G69" s="202"/>
      <c r="H69" s="202"/>
      <c r="I69" s="202"/>
      <c r="J69" s="202"/>
      <c r="K69" s="47" t="s">
        <v>64</v>
      </c>
      <c r="L69" s="47"/>
      <c r="M69" s="47"/>
    </row>
  </sheetData>
  <mergeCells count="30">
    <mergeCell ref="B38:C38"/>
    <mergeCell ref="B49:C49"/>
    <mergeCell ref="A48:C48"/>
    <mergeCell ref="B43:C43"/>
    <mergeCell ref="A5:M5"/>
    <mergeCell ref="I14:L15"/>
    <mergeCell ref="H15:H16"/>
    <mergeCell ref="B33:C33"/>
    <mergeCell ref="B28:C28"/>
    <mergeCell ref="A6:M6"/>
    <mergeCell ref="A7:M7"/>
    <mergeCell ref="A8:M8"/>
    <mergeCell ref="A9:M9"/>
    <mergeCell ref="A10:M10"/>
    <mergeCell ref="A64:C64"/>
    <mergeCell ref="G65:H65"/>
    <mergeCell ref="D66:J66"/>
    <mergeCell ref="D69:J69"/>
    <mergeCell ref="A11:M11"/>
    <mergeCell ref="A17:M17"/>
    <mergeCell ref="A30:C30"/>
    <mergeCell ref="A31:M31"/>
    <mergeCell ref="A32:M32"/>
    <mergeCell ref="A14:A16"/>
    <mergeCell ref="B14:B16"/>
    <mergeCell ref="C14:C16"/>
    <mergeCell ref="D14:E15"/>
    <mergeCell ref="F14:F16"/>
    <mergeCell ref="G14:G16"/>
    <mergeCell ref="M14:M16"/>
  </mergeCells>
  <pageMargins left="0.59055118110236227" right="0.35433070866141736" top="0.59055118110236227" bottom="0.43307086614173229" header="0.35433070866141736" footer="0.23622047244094491"/>
  <pageSetup paperSize="9" scale="56" orientation="portrait" verticalDpi="300" r:id="rId1"/>
  <headerFooter alignWithMargins="0"/>
  <rowBreaks count="1" manualBreakCount="1">
    <brk id="7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topLeftCell="A12" zoomScaleNormal="100" zoomScaleSheetLayoutView="90" workbookViewId="0">
      <selection activeCell="E73" sqref="E73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t="32.25" customHeight="1">
      <c r="A1" s="194" t="s">
        <v>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5" customHeight="1">
      <c r="A2" s="194" t="s">
        <v>67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20.25">
      <c r="A3" s="195" t="s">
        <v>68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>
      <c r="A4" s="196" t="s">
        <v>58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>
      <c r="A5" s="196" t="s">
        <v>71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>
      <c r="A6" s="194" t="s">
        <v>182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>
      <c r="A7" s="194" t="s">
        <v>274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>
      <c r="A8" s="40" t="s">
        <v>0</v>
      </c>
      <c r="B8" s="39"/>
      <c r="C8" s="39"/>
      <c r="D8" s="41"/>
      <c r="E8" s="41"/>
      <c r="F8" s="38"/>
      <c r="G8" s="38"/>
      <c r="H8" s="38"/>
      <c r="I8" s="38"/>
      <c r="L8" s="5"/>
    </row>
    <row r="9" spans="1:13">
      <c r="A9" s="40" t="s">
        <v>70</v>
      </c>
      <c r="B9" s="39"/>
      <c r="C9" s="39"/>
      <c r="D9" s="41"/>
      <c r="E9" s="41"/>
      <c r="F9" s="38"/>
      <c r="G9" s="38"/>
      <c r="H9" s="38"/>
      <c r="I9" s="38"/>
      <c r="L9" s="5"/>
    </row>
    <row r="10" spans="1:13" ht="24.95" customHeight="1">
      <c r="A10" s="197" t="s">
        <v>46</v>
      </c>
      <c r="B10" s="197" t="s">
        <v>47</v>
      </c>
      <c r="C10" s="197" t="s">
        <v>48</v>
      </c>
      <c r="D10" s="197" t="s">
        <v>49</v>
      </c>
      <c r="E10" s="197"/>
      <c r="F10" s="197" t="s">
        <v>52</v>
      </c>
      <c r="G10" s="197" t="s">
        <v>53</v>
      </c>
      <c r="H10" s="34" t="s">
        <v>54</v>
      </c>
      <c r="I10" s="197" t="s">
        <v>56</v>
      </c>
      <c r="J10" s="197"/>
      <c r="K10" s="197"/>
      <c r="L10" s="197"/>
      <c r="M10" s="198" t="s">
        <v>59</v>
      </c>
    </row>
    <row r="11" spans="1:13" ht="24.95" customHeight="1">
      <c r="A11" s="197"/>
      <c r="B11" s="197"/>
      <c r="C11" s="197"/>
      <c r="D11" s="197"/>
      <c r="E11" s="197"/>
      <c r="F11" s="197"/>
      <c r="G11" s="197"/>
      <c r="H11" s="201" t="s">
        <v>55</v>
      </c>
      <c r="I11" s="197"/>
      <c r="J11" s="197"/>
      <c r="K11" s="197"/>
      <c r="L11" s="197"/>
      <c r="M11" s="199"/>
    </row>
    <row r="12" spans="1:13" ht="80.099999999999994" customHeight="1">
      <c r="A12" s="197"/>
      <c r="B12" s="197"/>
      <c r="C12" s="197"/>
      <c r="D12" s="12" t="s">
        <v>50</v>
      </c>
      <c r="E12" s="12" t="s">
        <v>51</v>
      </c>
      <c r="F12" s="197"/>
      <c r="G12" s="197"/>
      <c r="H12" s="201"/>
      <c r="I12" s="13" t="s">
        <v>34</v>
      </c>
      <c r="J12" s="13" t="s">
        <v>35</v>
      </c>
      <c r="K12" s="13" t="s">
        <v>36</v>
      </c>
      <c r="L12" s="13" t="s">
        <v>37</v>
      </c>
      <c r="M12" s="200"/>
    </row>
    <row r="13" spans="1:13" s="76" customFormat="1" ht="18.75" customHeight="1">
      <c r="A13" s="203" t="s">
        <v>60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5"/>
    </row>
    <row r="14" spans="1:13" s="11" customFormat="1" ht="14.25">
      <c r="A14" s="18">
        <v>1</v>
      </c>
      <c r="B14" s="19" t="s">
        <v>82</v>
      </c>
      <c r="C14" s="19" t="s">
        <v>5</v>
      </c>
      <c r="D14" s="19"/>
      <c r="E14" s="19" t="s">
        <v>10</v>
      </c>
      <c r="F14" s="21">
        <v>4</v>
      </c>
      <c r="G14" s="20">
        <v>144</v>
      </c>
      <c r="H14" s="20">
        <f>SUM(I14:L14)</f>
        <v>52</v>
      </c>
      <c r="I14" s="20">
        <v>16</v>
      </c>
      <c r="J14" s="20">
        <v>16</v>
      </c>
      <c r="K14" s="20">
        <v>20</v>
      </c>
      <c r="L14" s="20"/>
      <c r="M14" s="66" t="s">
        <v>81</v>
      </c>
    </row>
    <row r="15" spans="1:13" s="11" customFormat="1" ht="25.5">
      <c r="A15" s="18">
        <v>2</v>
      </c>
      <c r="B15" s="19" t="s">
        <v>94</v>
      </c>
      <c r="C15" s="19" t="s">
        <v>2</v>
      </c>
      <c r="D15" s="19">
        <v>4</v>
      </c>
      <c r="E15" s="19">
        <v>2</v>
      </c>
      <c r="F15" s="21">
        <v>12</v>
      </c>
      <c r="G15" s="20">
        <v>432</v>
      </c>
      <c r="H15" s="178">
        <f t="shared" ref="H15:H20" si="0">SUM(I15:L15)</f>
        <v>136</v>
      </c>
      <c r="I15" s="20">
        <v>32</v>
      </c>
      <c r="J15" s="20">
        <v>28</v>
      </c>
      <c r="K15" s="20">
        <v>40</v>
      </c>
      <c r="L15" s="20">
        <v>36</v>
      </c>
      <c r="M15" s="66" t="s">
        <v>81</v>
      </c>
    </row>
    <row r="16" spans="1:13" s="11" customFormat="1" ht="25.5">
      <c r="A16" s="18">
        <v>3</v>
      </c>
      <c r="B16" s="19" t="s">
        <v>95</v>
      </c>
      <c r="C16" s="19" t="s">
        <v>2</v>
      </c>
      <c r="D16" s="19">
        <v>4</v>
      </c>
      <c r="E16" s="19">
        <v>2</v>
      </c>
      <c r="F16" s="21">
        <v>10</v>
      </c>
      <c r="G16" s="20">
        <v>360</v>
      </c>
      <c r="H16" s="178">
        <f t="shared" si="0"/>
        <v>136</v>
      </c>
      <c r="I16" s="20">
        <v>32</v>
      </c>
      <c r="J16" s="20">
        <v>28</v>
      </c>
      <c r="K16" s="20">
        <v>40</v>
      </c>
      <c r="L16" s="20">
        <v>36</v>
      </c>
      <c r="M16" s="66" t="s">
        <v>81</v>
      </c>
    </row>
    <row r="17" spans="1:13" s="11" customFormat="1" ht="14.25">
      <c r="A17" s="18">
        <v>4</v>
      </c>
      <c r="B17" s="19" t="s">
        <v>199</v>
      </c>
      <c r="C17" s="19" t="s">
        <v>1</v>
      </c>
      <c r="D17" s="19">
        <v>2</v>
      </c>
      <c r="E17" s="19"/>
      <c r="F17" s="21">
        <v>6</v>
      </c>
      <c r="G17" s="20">
        <v>216</v>
      </c>
      <c r="H17" s="178">
        <f t="shared" si="0"/>
        <v>60</v>
      </c>
      <c r="I17" s="20">
        <v>32</v>
      </c>
      <c r="J17" s="20">
        <v>28</v>
      </c>
      <c r="K17" s="20"/>
      <c r="L17" s="20"/>
      <c r="M17" s="66" t="s">
        <v>81</v>
      </c>
    </row>
    <row r="18" spans="1:13" s="11" customFormat="1" ht="38.25">
      <c r="A18" s="18">
        <v>5</v>
      </c>
      <c r="B18" s="19" t="s">
        <v>103</v>
      </c>
      <c r="C18" s="19" t="s">
        <v>2</v>
      </c>
      <c r="D18" s="19">
        <v>4</v>
      </c>
      <c r="E18" s="19"/>
      <c r="F18" s="21">
        <v>6</v>
      </c>
      <c r="G18" s="20">
        <v>216</v>
      </c>
      <c r="H18" s="178">
        <f t="shared" si="0"/>
        <v>36</v>
      </c>
      <c r="I18" s="20"/>
      <c r="J18" s="20"/>
      <c r="K18" s="20"/>
      <c r="L18" s="20">
        <v>36</v>
      </c>
      <c r="M18" s="66" t="s">
        <v>81</v>
      </c>
    </row>
    <row r="19" spans="1:13" s="11" customFormat="1" ht="25.5">
      <c r="A19" s="18">
        <v>6</v>
      </c>
      <c r="B19" s="19" t="s">
        <v>23</v>
      </c>
      <c r="C19" s="19" t="s">
        <v>2</v>
      </c>
      <c r="D19" s="19"/>
      <c r="E19" s="19" t="s">
        <v>10</v>
      </c>
      <c r="F19" s="21">
        <v>0.5</v>
      </c>
      <c r="G19" s="20">
        <v>100</v>
      </c>
      <c r="H19" s="178">
        <v>100</v>
      </c>
      <c r="I19" s="20">
        <v>24</v>
      </c>
      <c r="J19" s="20">
        <v>24</v>
      </c>
      <c r="K19" s="20">
        <v>30</v>
      </c>
      <c r="L19" s="20">
        <v>22</v>
      </c>
      <c r="M19" s="66" t="s">
        <v>81</v>
      </c>
    </row>
    <row r="20" spans="1:13" s="11" customFormat="1" ht="25.5">
      <c r="A20" s="18">
        <v>7</v>
      </c>
      <c r="B20" s="19" t="s">
        <v>124</v>
      </c>
      <c r="C20" s="19" t="s">
        <v>2</v>
      </c>
      <c r="D20" s="19"/>
      <c r="E20" s="19">
        <v>4</v>
      </c>
      <c r="F20" s="21">
        <v>2</v>
      </c>
      <c r="G20" s="20">
        <v>72</v>
      </c>
      <c r="H20" s="178">
        <f t="shared" si="0"/>
        <v>60</v>
      </c>
      <c r="I20" s="20">
        <v>8</v>
      </c>
      <c r="J20" s="20">
        <v>14</v>
      </c>
      <c r="K20" s="20">
        <v>20</v>
      </c>
      <c r="L20" s="20">
        <v>18</v>
      </c>
      <c r="M20" s="66" t="s">
        <v>81</v>
      </c>
    </row>
    <row r="21" spans="1:13" s="11" customFormat="1" ht="25.5">
      <c r="A21" s="18">
        <v>8</v>
      </c>
      <c r="B21" s="19" t="s">
        <v>125</v>
      </c>
      <c r="C21" s="19" t="s">
        <v>2</v>
      </c>
      <c r="D21" s="19">
        <v>4</v>
      </c>
      <c r="E21" s="19"/>
      <c r="F21" s="21">
        <v>5</v>
      </c>
      <c r="G21" s="20"/>
      <c r="H21" s="20"/>
      <c r="I21" s="20"/>
      <c r="J21" s="20"/>
      <c r="K21" s="20"/>
      <c r="L21" s="30" t="s">
        <v>9</v>
      </c>
      <c r="M21" s="66" t="s">
        <v>81</v>
      </c>
    </row>
    <row r="22" spans="1:13" s="11" customFormat="1">
      <c r="A22" s="67">
        <v>9</v>
      </c>
      <c r="B22" s="226" t="s">
        <v>127</v>
      </c>
      <c r="C22" s="226"/>
      <c r="D22" s="68"/>
      <c r="E22" s="68"/>
      <c r="F22" s="70">
        <f>F23</f>
        <v>1.5</v>
      </c>
      <c r="G22" s="70">
        <f>G23</f>
        <v>54</v>
      </c>
      <c r="H22" s="69"/>
      <c r="I22" s="69"/>
      <c r="J22" s="69"/>
      <c r="K22" s="69"/>
      <c r="L22" s="69"/>
      <c r="M22" s="69"/>
    </row>
    <row r="23" spans="1:13" s="11" customFormat="1" ht="25.5">
      <c r="A23" s="18"/>
      <c r="B23" s="19" t="s">
        <v>128</v>
      </c>
      <c r="C23" s="19"/>
      <c r="D23" s="19"/>
      <c r="E23" s="19">
        <v>1</v>
      </c>
      <c r="F23" s="21">
        <v>1.5</v>
      </c>
      <c r="G23" s="20">
        <v>54</v>
      </c>
      <c r="H23" s="20"/>
      <c r="I23" s="20"/>
      <c r="J23" s="20"/>
      <c r="K23" s="20"/>
      <c r="L23" s="30" t="s">
        <v>9</v>
      </c>
      <c r="M23" s="66" t="s">
        <v>81</v>
      </c>
    </row>
    <row r="24" spans="1:13" s="11" customFormat="1">
      <c r="A24" s="207"/>
      <c r="B24" s="208"/>
      <c r="C24" s="209"/>
      <c r="D24" s="82"/>
      <c r="E24" s="82"/>
      <c r="F24" s="83">
        <f>SUM(F14:F22)</f>
        <v>47</v>
      </c>
      <c r="G24" s="83">
        <f t="shared" ref="G24:L24" si="1">SUM(G14:G22)</f>
        <v>1594</v>
      </c>
      <c r="H24" s="83">
        <f t="shared" si="1"/>
        <v>580</v>
      </c>
      <c r="I24" s="83">
        <f t="shared" si="1"/>
        <v>144</v>
      </c>
      <c r="J24" s="83">
        <f t="shared" si="1"/>
        <v>138</v>
      </c>
      <c r="K24" s="83">
        <f t="shared" si="1"/>
        <v>150</v>
      </c>
      <c r="L24" s="83">
        <f t="shared" si="1"/>
        <v>148</v>
      </c>
      <c r="M24" s="84"/>
    </row>
    <row r="25" spans="1:13" s="11" customFormat="1" ht="15.75">
      <c r="A25" s="203" t="s">
        <v>174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5"/>
    </row>
    <row r="26" spans="1:13" s="11" customFormat="1" ht="15.75">
      <c r="A26" s="218" t="s">
        <v>230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20"/>
    </row>
    <row r="27" spans="1:13" s="76" customFormat="1" ht="12.75" customHeight="1">
      <c r="A27" s="72">
        <v>1</v>
      </c>
      <c r="B27" s="232" t="s">
        <v>200</v>
      </c>
      <c r="C27" s="232"/>
      <c r="D27" s="73"/>
      <c r="E27" s="73"/>
      <c r="F27" s="75">
        <v>3</v>
      </c>
      <c r="G27" s="74">
        <v>108</v>
      </c>
      <c r="H27" s="74">
        <v>40</v>
      </c>
      <c r="I27" s="74"/>
      <c r="J27" s="74"/>
      <c r="K27" s="74">
        <v>40</v>
      </c>
      <c r="L27" s="74"/>
      <c r="M27" s="74"/>
    </row>
    <row r="28" spans="1:13" s="11" customFormat="1">
      <c r="A28" s="18">
        <v>1</v>
      </c>
      <c r="B28" s="19" t="s">
        <v>84</v>
      </c>
      <c r="C28" s="19" t="s">
        <v>85</v>
      </c>
      <c r="D28" s="19"/>
      <c r="E28" s="19">
        <v>3</v>
      </c>
      <c r="F28" s="21">
        <v>3</v>
      </c>
      <c r="G28" s="20">
        <v>108</v>
      </c>
      <c r="H28" s="20">
        <v>40</v>
      </c>
      <c r="I28" s="20"/>
      <c r="J28" s="20"/>
      <c r="K28" s="20">
        <v>40</v>
      </c>
      <c r="L28" s="20"/>
      <c r="M28" s="20"/>
    </row>
    <row r="29" spans="1:13" s="11" customFormat="1">
      <c r="A29" s="18">
        <v>2</v>
      </c>
      <c r="B29" s="19" t="s">
        <v>87</v>
      </c>
      <c r="C29" s="19" t="s">
        <v>88</v>
      </c>
      <c r="D29" s="19"/>
      <c r="E29" s="19">
        <v>3</v>
      </c>
      <c r="F29" s="21">
        <v>3</v>
      </c>
      <c r="G29" s="20">
        <v>108</v>
      </c>
      <c r="H29" s="20">
        <v>40</v>
      </c>
      <c r="I29" s="20"/>
      <c r="J29" s="20"/>
      <c r="K29" s="20">
        <v>40</v>
      </c>
      <c r="L29" s="20"/>
      <c r="M29" s="20"/>
    </row>
    <row r="30" spans="1:13" s="11" customFormat="1" ht="25.5">
      <c r="A30" s="18">
        <v>3</v>
      </c>
      <c r="B30" s="19" t="s">
        <v>90</v>
      </c>
      <c r="C30" s="19" t="s">
        <v>2</v>
      </c>
      <c r="D30" s="19"/>
      <c r="E30" s="19">
        <v>3</v>
      </c>
      <c r="F30" s="21">
        <v>3</v>
      </c>
      <c r="G30" s="20">
        <v>108</v>
      </c>
      <c r="H30" s="20">
        <v>40</v>
      </c>
      <c r="I30" s="20"/>
      <c r="J30" s="20"/>
      <c r="K30" s="20">
        <v>40</v>
      </c>
      <c r="L30" s="20"/>
      <c r="M30" s="20"/>
    </row>
    <row r="31" spans="1:13" s="11" customFormat="1" ht="25.5">
      <c r="A31" s="18">
        <v>4</v>
      </c>
      <c r="B31" s="19" t="s">
        <v>92</v>
      </c>
      <c r="C31" s="19" t="s">
        <v>93</v>
      </c>
      <c r="D31" s="19"/>
      <c r="E31" s="19">
        <v>3</v>
      </c>
      <c r="F31" s="21">
        <v>3</v>
      </c>
      <c r="G31" s="20">
        <v>108</v>
      </c>
      <c r="H31" s="20">
        <v>40</v>
      </c>
      <c r="I31" s="20"/>
      <c r="J31" s="20"/>
      <c r="K31" s="20">
        <v>40</v>
      </c>
      <c r="L31" s="20"/>
      <c r="M31" s="20"/>
    </row>
    <row r="32" spans="1:13" s="7" customFormat="1" ht="26.25" customHeight="1">
      <c r="A32" s="57">
        <v>2</v>
      </c>
      <c r="B32" s="231" t="s">
        <v>231</v>
      </c>
      <c r="C32" s="231"/>
      <c r="D32" s="100"/>
      <c r="E32" s="100"/>
      <c r="F32" s="59">
        <v>6</v>
      </c>
      <c r="G32" s="61">
        <v>216</v>
      </c>
      <c r="H32" s="61">
        <v>90</v>
      </c>
      <c r="I32" s="61">
        <v>28</v>
      </c>
      <c r="J32" s="61">
        <v>28</v>
      </c>
      <c r="K32" s="61">
        <v>20</v>
      </c>
      <c r="L32" s="61">
        <v>14</v>
      </c>
      <c r="M32" s="61"/>
    </row>
    <row r="33" spans="1:13" s="11" customFormat="1">
      <c r="A33" s="18">
        <v>1</v>
      </c>
      <c r="B33" s="19" t="s">
        <v>96</v>
      </c>
      <c r="C33" s="19" t="s">
        <v>5</v>
      </c>
      <c r="D33" s="19"/>
      <c r="E33" s="19" t="s">
        <v>10</v>
      </c>
      <c r="F33" s="21">
        <v>6</v>
      </c>
      <c r="G33" s="20">
        <v>216</v>
      </c>
      <c r="H33" s="20">
        <v>136</v>
      </c>
      <c r="I33" s="20">
        <v>32</v>
      </c>
      <c r="J33" s="20">
        <v>28</v>
      </c>
      <c r="K33" s="20">
        <v>40</v>
      </c>
      <c r="L33" s="20">
        <v>36</v>
      </c>
      <c r="M33" s="20"/>
    </row>
    <row r="34" spans="1:13" s="11" customFormat="1">
      <c r="A34" s="18">
        <v>2</v>
      </c>
      <c r="B34" s="103" t="s">
        <v>97</v>
      </c>
      <c r="C34" s="19" t="s">
        <v>5</v>
      </c>
      <c r="D34" s="19"/>
      <c r="E34" s="19" t="s">
        <v>10</v>
      </c>
      <c r="F34" s="21">
        <v>6</v>
      </c>
      <c r="G34" s="20">
        <v>216</v>
      </c>
      <c r="H34" s="178">
        <v>136</v>
      </c>
      <c r="I34" s="20">
        <v>32</v>
      </c>
      <c r="J34" s="20">
        <v>28</v>
      </c>
      <c r="K34" s="20">
        <v>40</v>
      </c>
      <c r="L34" s="178">
        <v>36</v>
      </c>
      <c r="M34" s="20"/>
    </row>
    <row r="35" spans="1:13" s="11" customFormat="1">
      <c r="A35" s="18">
        <v>3</v>
      </c>
      <c r="B35" s="19" t="s">
        <v>98</v>
      </c>
      <c r="C35" s="19" t="s">
        <v>5</v>
      </c>
      <c r="D35" s="19"/>
      <c r="E35" s="19" t="s">
        <v>10</v>
      </c>
      <c r="F35" s="21">
        <v>6</v>
      </c>
      <c r="G35" s="20">
        <v>216</v>
      </c>
      <c r="H35" s="178">
        <v>136</v>
      </c>
      <c r="I35" s="20">
        <v>32</v>
      </c>
      <c r="J35" s="20">
        <v>28</v>
      </c>
      <c r="K35" s="20">
        <v>40</v>
      </c>
      <c r="L35" s="178">
        <v>36</v>
      </c>
      <c r="M35" s="20"/>
    </row>
    <row r="36" spans="1:13" s="7" customFormat="1" ht="12.75" customHeight="1">
      <c r="A36" s="57">
        <v>3</v>
      </c>
      <c r="B36" s="231" t="s">
        <v>175</v>
      </c>
      <c r="C36" s="231"/>
      <c r="D36" s="100"/>
      <c r="E36" s="100"/>
      <c r="F36" s="101">
        <v>4</v>
      </c>
      <c r="G36" s="102">
        <v>144</v>
      </c>
      <c r="H36" s="102">
        <v>36</v>
      </c>
      <c r="I36" s="102"/>
      <c r="J36" s="102"/>
      <c r="K36" s="102">
        <v>40</v>
      </c>
      <c r="L36" s="102"/>
      <c r="M36" s="102"/>
    </row>
    <row r="37" spans="1:13" s="11" customFormat="1" ht="25.5">
      <c r="A37" s="18">
        <v>1</v>
      </c>
      <c r="B37" s="19" t="s">
        <v>99</v>
      </c>
      <c r="C37" s="19" t="s">
        <v>2</v>
      </c>
      <c r="D37" s="19"/>
      <c r="E37" s="19">
        <v>4</v>
      </c>
      <c r="F37" s="21">
        <v>4</v>
      </c>
      <c r="G37" s="20">
        <v>144</v>
      </c>
      <c r="H37" s="20">
        <v>36</v>
      </c>
      <c r="I37" s="20"/>
      <c r="J37" s="20"/>
      <c r="K37" s="20"/>
      <c r="L37" s="20">
        <v>36</v>
      </c>
      <c r="M37" s="20"/>
    </row>
    <row r="38" spans="1:13" s="11" customFormat="1" ht="25.5">
      <c r="A38" s="18">
        <v>2</v>
      </c>
      <c r="B38" s="19" t="s">
        <v>100</v>
      </c>
      <c r="C38" s="19" t="s">
        <v>2</v>
      </c>
      <c r="D38" s="19"/>
      <c r="E38" s="19">
        <v>4</v>
      </c>
      <c r="F38" s="21">
        <v>4</v>
      </c>
      <c r="G38" s="20">
        <v>144</v>
      </c>
      <c r="H38" s="20">
        <v>36</v>
      </c>
      <c r="I38" s="20"/>
      <c r="J38" s="20"/>
      <c r="K38" s="20"/>
      <c r="L38" s="20">
        <v>36</v>
      </c>
      <c r="M38" s="20"/>
    </row>
    <row r="39" spans="1:13" s="11" customFormat="1" ht="25.5">
      <c r="A39" s="18">
        <v>3</v>
      </c>
      <c r="B39" s="19" t="s">
        <v>101</v>
      </c>
      <c r="C39" s="19" t="s">
        <v>2</v>
      </c>
      <c r="D39" s="19"/>
      <c r="E39" s="19">
        <v>4</v>
      </c>
      <c r="F39" s="21">
        <v>4</v>
      </c>
      <c r="G39" s="20">
        <v>144</v>
      </c>
      <c r="H39" s="20">
        <v>36</v>
      </c>
      <c r="I39" s="20"/>
      <c r="J39" s="20"/>
      <c r="K39" s="20"/>
      <c r="L39" s="20">
        <v>36</v>
      </c>
      <c r="M39" s="20"/>
    </row>
    <row r="40" spans="1:13" s="11" customFormat="1" ht="39" customHeight="1">
      <c r="A40" s="18">
        <v>4</v>
      </c>
      <c r="B40" s="19" t="s">
        <v>102</v>
      </c>
      <c r="C40" s="19" t="s">
        <v>4</v>
      </c>
      <c r="D40" s="19"/>
      <c r="E40" s="19">
        <v>4</v>
      </c>
      <c r="F40" s="21">
        <v>4</v>
      </c>
      <c r="G40" s="20">
        <v>144</v>
      </c>
      <c r="H40" s="20">
        <v>36</v>
      </c>
      <c r="I40" s="20"/>
      <c r="J40" s="20"/>
      <c r="K40" s="20"/>
      <c r="L40" s="20">
        <v>36</v>
      </c>
      <c r="M40" s="20"/>
    </row>
    <row r="41" spans="1:13" s="9" customFormat="1" ht="28.5" customHeight="1">
      <c r="A41" s="14">
        <v>4</v>
      </c>
      <c r="B41" s="227" t="s">
        <v>176</v>
      </c>
      <c r="C41" s="227"/>
      <c r="D41" s="15"/>
      <c r="E41" s="15"/>
      <c r="F41" s="17">
        <v>7.5</v>
      </c>
      <c r="G41" s="16">
        <v>294</v>
      </c>
      <c r="H41" s="16">
        <v>100</v>
      </c>
      <c r="I41" s="16">
        <v>32</v>
      </c>
      <c r="J41" s="16">
        <v>28</v>
      </c>
      <c r="K41" s="16">
        <v>40</v>
      </c>
      <c r="L41" s="16"/>
      <c r="M41" s="16"/>
    </row>
    <row r="42" spans="1:13" s="11" customFormat="1" ht="25.5">
      <c r="A42" s="18">
        <v>1</v>
      </c>
      <c r="B42" s="19" t="s">
        <v>104</v>
      </c>
      <c r="C42" s="19" t="s">
        <v>2</v>
      </c>
      <c r="D42" s="19">
        <v>3</v>
      </c>
      <c r="E42" s="19">
        <v>1</v>
      </c>
      <c r="F42" s="21">
        <v>7.5</v>
      </c>
      <c r="G42" s="20">
        <v>294</v>
      </c>
      <c r="H42" s="20">
        <v>100</v>
      </c>
      <c r="I42" s="20">
        <v>32</v>
      </c>
      <c r="J42" s="20">
        <v>28</v>
      </c>
      <c r="K42" s="20">
        <v>40</v>
      </c>
      <c r="L42" s="20"/>
      <c r="M42" s="20"/>
    </row>
    <row r="43" spans="1:13" s="11" customFormat="1" ht="25.5">
      <c r="A43" s="18">
        <v>2</v>
      </c>
      <c r="B43" s="19" t="s">
        <v>105</v>
      </c>
      <c r="C43" s="19" t="s">
        <v>2</v>
      </c>
      <c r="D43" s="170">
        <v>3</v>
      </c>
      <c r="E43" s="170">
        <v>1</v>
      </c>
      <c r="F43" s="175">
        <v>7.5</v>
      </c>
      <c r="G43" s="178">
        <v>294</v>
      </c>
      <c r="H43" s="178">
        <v>100</v>
      </c>
      <c r="I43" s="178">
        <v>32</v>
      </c>
      <c r="J43" s="178">
        <v>28</v>
      </c>
      <c r="K43" s="178">
        <v>40</v>
      </c>
      <c r="L43" s="20"/>
      <c r="M43" s="20"/>
    </row>
    <row r="44" spans="1:13" s="11" customFormat="1" ht="25.5">
      <c r="A44" s="18">
        <v>3</v>
      </c>
      <c r="B44" s="19" t="s">
        <v>106</v>
      </c>
      <c r="C44" s="19" t="s">
        <v>2</v>
      </c>
      <c r="D44" s="170">
        <v>3</v>
      </c>
      <c r="E44" s="170">
        <v>1</v>
      </c>
      <c r="F44" s="175">
        <v>7.5</v>
      </c>
      <c r="G44" s="178">
        <v>294</v>
      </c>
      <c r="H44" s="178">
        <v>100</v>
      </c>
      <c r="I44" s="178">
        <v>32</v>
      </c>
      <c r="J44" s="178">
        <v>28</v>
      </c>
      <c r="K44" s="178">
        <v>40</v>
      </c>
      <c r="L44" s="20"/>
      <c r="M44" s="20"/>
    </row>
    <row r="45" spans="1:13" s="11" customFormat="1" ht="25.5">
      <c r="A45" s="18">
        <v>4</v>
      </c>
      <c r="B45" s="19" t="s">
        <v>107</v>
      </c>
      <c r="C45" s="19" t="s">
        <v>2</v>
      </c>
      <c r="D45" s="170">
        <v>3</v>
      </c>
      <c r="E45" s="170">
        <v>1</v>
      </c>
      <c r="F45" s="175">
        <v>7.5</v>
      </c>
      <c r="G45" s="178">
        <v>294</v>
      </c>
      <c r="H45" s="178">
        <v>100</v>
      </c>
      <c r="I45" s="178">
        <v>32</v>
      </c>
      <c r="J45" s="178">
        <v>28</v>
      </c>
      <c r="K45" s="178">
        <v>40</v>
      </c>
      <c r="L45" s="20"/>
      <c r="M45" s="20"/>
    </row>
    <row r="46" spans="1:13" s="11" customFormat="1" ht="25.5">
      <c r="A46" s="18">
        <v>5</v>
      </c>
      <c r="B46" s="19" t="s">
        <v>108</v>
      </c>
      <c r="C46" s="19" t="s">
        <v>2</v>
      </c>
      <c r="D46" s="170">
        <v>3</v>
      </c>
      <c r="E46" s="170">
        <v>1</v>
      </c>
      <c r="F46" s="175">
        <v>7.5</v>
      </c>
      <c r="G46" s="178">
        <v>294</v>
      </c>
      <c r="H46" s="178">
        <v>100</v>
      </c>
      <c r="I46" s="178">
        <v>32</v>
      </c>
      <c r="J46" s="178">
        <v>28</v>
      </c>
      <c r="K46" s="178">
        <v>40</v>
      </c>
      <c r="L46" s="20"/>
      <c r="M46" s="20"/>
    </row>
    <row r="47" spans="1:13" s="11" customFormat="1" ht="25.5">
      <c r="A47" s="18">
        <v>6</v>
      </c>
      <c r="B47" s="19" t="s">
        <v>109</v>
      </c>
      <c r="C47" s="19" t="s">
        <v>2</v>
      </c>
      <c r="D47" s="170">
        <v>3</v>
      </c>
      <c r="E47" s="170">
        <v>1</v>
      </c>
      <c r="F47" s="175">
        <v>7.5</v>
      </c>
      <c r="G47" s="178">
        <v>294</v>
      </c>
      <c r="H47" s="178">
        <v>100</v>
      </c>
      <c r="I47" s="178">
        <v>32</v>
      </c>
      <c r="J47" s="178">
        <v>28</v>
      </c>
      <c r="K47" s="178">
        <v>40</v>
      </c>
      <c r="L47" s="20"/>
      <c r="M47" s="20"/>
    </row>
    <row r="48" spans="1:13" s="11" customFormat="1" ht="25.5">
      <c r="A48" s="18">
        <v>7</v>
      </c>
      <c r="B48" s="19" t="s">
        <v>110</v>
      </c>
      <c r="C48" s="19" t="s">
        <v>2</v>
      </c>
      <c r="D48" s="170">
        <v>3</v>
      </c>
      <c r="E48" s="170">
        <v>1</v>
      </c>
      <c r="F48" s="175">
        <v>7.5</v>
      </c>
      <c r="G48" s="178">
        <v>294</v>
      </c>
      <c r="H48" s="178">
        <v>100</v>
      </c>
      <c r="I48" s="178">
        <v>32</v>
      </c>
      <c r="J48" s="178">
        <v>28</v>
      </c>
      <c r="K48" s="178">
        <v>40</v>
      </c>
      <c r="L48" s="20"/>
      <c r="M48" s="20"/>
    </row>
    <row r="49" spans="1:13" s="11" customFormat="1" ht="25.5">
      <c r="A49" s="18">
        <v>8</v>
      </c>
      <c r="B49" s="19" t="s">
        <v>111</v>
      </c>
      <c r="C49" s="19" t="s">
        <v>2</v>
      </c>
      <c r="D49" s="170">
        <v>3</v>
      </c>
      <c r="E49" s="170">
        <v>1</v>
      </c>
      <c r="F49" s="175">
        <v>7.5</v>
      </c>
      <c r="G49" s="178">
        <v>294</v>
      </c>
      <c r="H49" s="178">
        <v>100</v>
      </c>
      <c r="I49" s="178">
        <v>32</v>
      </c>
      <c r="J49" s="178">
        <v>28</v>
      </c>
      <c r="K49" s="178">
        <v>40</v>
      </c>
      <c r="L49" s="20"/>
      <c r="M49" s="20"/>
    </row>
    <row r="50" spans="1:13" s="11" customFormat="1" ht="25.5">
      <c r="A50" s="18">
        <v>9</v>
      </c>
      <c r="B50" s="19" t="s">
        <v>112</v>
      </c>
      <c r="C50" s="19" t="s">
        <v>2</v>
      </c>
      <c r="D50" s="170">
        <v>3</v>
      </c>
      <c r="E50" s="170">
        <v>1</v>
      </c>
      <c r="F50" s="175">
        <v>7.5</v>
      </c>
      <c r="G50" s="178">
        <v>294</v>
      </c>
      <c r="H50" s="178">
        <v>100</v>
      </c>
      <c r="I50" s="178">
        <v>32</v>
      </c>
      <c r="J50" s="178">
        <v>28</v>
      </c>
      <c r="K50" s="178">
        <v>40</v>
      </c>
      <c r="L50" s="20"/>
      <c r="M50" s="20"/>
    </row>
    <row r="51" spans="1:13" s="11" customFormat="1" ht="25.5">
      <c r="A51" s="18">
        <v>10</v>
      </c>
      <c r="B51" s="19" t="s">
        <v>113</v>
      </c>
      <c r="C51" s="19" t="s">
        <v>2</v>
      </c>
      <c r="D51" s="170">
        <v>3</v>
      </c>
      <c r="E51" s="170">
        <v>1</v>
      </c>
      <c r="F51" s="175">
        <v>7.5</v>
      </c>
      <c r="G51" s="178">
        <v>294</v>
      </c>
      <c r="H51" s="178">
        <v>100</v>
      </c>
      <c r="I51" s="178">
        <v>32</v>
      </c>
      <c r="J51" s="178">
        <v>28</v>
      </c>
      <c r="K51" s="178">
        <v>40</v>
      </c>
      <c r="L51" s="20"/>
      <c r="M51" s="20"/>
    </row>
    <row r="52" spans="1:13" s="11" customFormat="1" ht="25.5">
      <c r="A52" s="18">
        <v>11</v>
      </c>
      <c r="B52" s="19" t="s">
        <v>114</v>
      </c>
      <c r="C52" s="19" t="s">
        <v>2</v>
      </c>
      <c r="D52" s="170">
        <v>3</v>
      </c>
      <c r="E52" s="170">
        <v>1</v>
      </c>
      <c r="F52" s="175">
        <v>7.5</v>
      </c>
      <c r="G52" s="178">
        <v>294</v>
      </c>
      <c r="H52" s="178">
        <v>100</v>
      </c>
      <c r="I52" s="178">
        <v>32</v>
      </c>
      <c r="J52" s="178">
        <v>28</v>
      </c>
      <c r="K52" s="178">
        <v>40</v>
      </c>
      <c r="L52" s="20"/>
      <c r="M52" s="20"/>
    </row>
    <row r="53" spans="1:13" s="11" customFormat="1" ht="25.5">
      <c r="A53" s="18">
        <v>12</v>
      </c>
      <c r="B53" s="19" t="s">
        <v>115</v>
      </c>
      <c r="C53" s="19" t="s">
        <v>2</v>
      </c>
      <c r="D53" s="170">
        <v>3</v>
      </c>
      <c r="E53" s="170">
        <v>1</v>
      </c>
      <c r="F53" s="175">
        <v>7.5</v>
      </c>
      <c r="G53" s="178">
        <v>294</v>
      </c>
      <c r="H53" s="178">
        <v>100</v>
      </c>
      <c r="I53" s="178">
        <v>32</v>
      </c>
      <c r="J53" s="178">
        <v>28</v>
      </c>
      <c r="K53" s="178">
        <v>40</v>
      </c>
      <c r="L53" s="20"/>
      <c r="M53" s="20"/>
    </row>
    <row r="54" spans="1:13" s="11" customFormat="1" ht="25.5">
      <c r="A54" s="18">
        <v>13</v>
      </c>
      <c r="B54" s="19" t="s">
        <v>116</v>
      </c>
      <c r="C54" s="19" t="s">
        <v>2</v>
      </c>
      <c r="D54" s="170">
        <v>3</v>
      </c>
      <c r="E54" s="170">
        <v>1</v>
      </c>
      <c r="F54" s="175">
        <v>7.5</v>
      </c>
      <c r="G54" s="178">
        <v>294</v>
      </c>
      <c r="H54" s="178">
        <v>100</v>
      </c>
      <c r="I54" s="178">
        <v>32</v>
      </c>
      <c r="J54" s="178">
        <v>28</v>
      </c>
      <c r="K54" s="178">
        <v>40</v>
      </c>
      <c r="L54" s="20"/>
      <c r="M54" s="20"/>
    </row>
    <row r="55" spans="1:13" s="11" customFormat="1">
      <c r="A55" s="223" t="s">
        <v>65</v>
      </c>
      <c r="B55" s="224"/>
      <c r="C55" s="225"/>
      <c r="D55" s="62"/>
      <c r="E55" s="62"/>
      <c r="F55" s="63">
        <f t="shared" ref="F55:M55" si="2">F24+F27+F32+F36+F41</f>
        <v>67.5</v>
      </c>
      <c r="G55" s="63">
        <f t="shared" si="2"/>
        <v>2356</v>
      </c>
      <c r="H55" s="63">
        <f t="shared" si="2"/>
        <v>846</v>
      </c>
      <c r="I55" s="63">
        <f t="shared" si="2"/>
        <v>204</v>
      </c>
      <c r="J55" s="63">
        <f t="shared" si="2"/>
        <v>194</v>
      </c>
      <c r="K55" s="63">
        <f t="shared" si="2"/>
        <v>290</v>
      </c>
      <c r="L55" s="63">
        <f t="shared" si="2"/>
        <v>162</v>
      </c>
      <c r="M55" s="63">
        <f t="shared" si="2"/>
        <v>0</v>
      </c>
    </row>
    <row r="56" spans="1:13" s="71" customFormat="1" ht="12.75" customHeight="1">
      <c r="A56" s="67">
        <v>8</v>
      </c>
      <c r="B56" s="226" t="s">
        <v>24</v>
      </c>
      <c r="C56" s="226"/>
      <c r="D56" s="68"/>
      <c r="E56" s="68"/>
      <c r="F56" s="70"/>
      <c r="G56" s="69"/>
      <c r="H56" s="69"/>
      <c r="I56" s="69"/>
      <c r="J56" s="69"/>
      <c r="K56" s="69"/>
      <c r="L56" s="69"/>
      <c r="M56" s="69"/>
    </row>
    <row r="57" spans="1:13" s="11" customFormat="1">
      <c r="A57" s="18">
        <v>1</v>
      </c>
      <c r="B57" s="19" t="s">
        <v>25</v>
      </c>
      <c r="C57" s="19" t="s">
        <v>7</v>
      </c>
      <c r="D57" s="19"/>
      <c r="E57" s="19"/>
      <c r="F57" s="21">
        <v>4.5</v>
      </c>
      <c r="G57" s="20">
        <v>162</v>
      </c>
      <c r="H57" s="20">
        <v>150</v>
      </c>
      <c r="I57" s="20">
        <v>48</v>
      </c>
      <c r="J57" s="20">
        <v>36</v>
      </c>
      <c r="K57" s="20">
        <v>60</v>
      </c>
      <c r="L57" s="20">
        <v>6</v>
      </c>
      <c r="M57" s="20"/>
    </row>
    <row r="58" spans="1:13" s="11" customFormat="1">
      <c r="A58" s="18">
        <v>2</v>
      </c>
      <c r="B58" s="19" t="s">
        <v>117</v>
      </c>
      <c r="C58" s="19" t="s">
        <v>5</v>
      </c>
      <c r="D58" s="19"/>
      <c r="E58" s="19">
        <v>4</v>
      </c>
      <c r="F58" s="21">
        <v>6</v>
      </c>
      <c r="G58" s="20">
        <v>216</v>
      </c>
      <c r="H58" s="20">
        <v>98</v>
      </c>
      <c r="I58" s="20">
        <v>32</v>
      </c>
      <c r="J58" s="20">
        <v>28</v>
      </c>
      <c r="K58" s="20">
        <v>20</v>
      </c>
      <c r="L58" s="20">
        <v>18</v>
      </c>
      <c r="M58" s="20"/>
    </row>
    <row r="59" spans="1:13" s="11" customFormat="1">
      <c r="A59" s="18">
        <v>3</v>
      </c>
      <c r="B59" s="19" t="s">
        <v>118</v>
      </c>
      <c r="C59" s="19" t="s">
        <v>5</v>
      </c>
      <c r="D59" s="170"/>
      <c r="E59" s="170">
        <v>4</v>
      </c>
      <c r="F59" s="175">
        <v>6</v>
      </c>
      <c r="G59" s="178">
        <v>216</v>
      </c>
      <c r="H59" s="178">
        <v>98</v>
      </c>
      <c r="I59" s="178">
        <v>32</v>
      </c>
      <c r="J59" s="178">
        <v>28</v>
      </c>
      <c r="K59" s="178">
        <v>20</v>
      </c>
      <c r="L59" s="178">
        <v>18</v>
      </c>
      <c r="M59" s="178"/>
    </row>
    <row r="60" spans="1:13" s="167" customFormat="1">
      <c r="A60" s="169">
        <v>4</v>
      </c>
      <c r="B60" s="103" t="s">
        <v>122</v>
      </c>
      <c r="C60" s="170" t="s">
        <v>5</v>
      </c>
      <c r="D60" s="170"/>
      <c r="E60" s="170">
        <v>4</v>
      </c>
      <c r="F60" s="175">
        <v>6</v>
      </c>
      <c r="G60" s="178">
        <v>216</v>
      </c>
      <c r="H60" s="178">
        <v>98</v>
      </c>
      <c r="I60" s="178">
        <v>32</v>
      </c>
      <c r="J60" s="178">
        <v>28</v>
      </c>
      <c r="K60" s="178">
        <v>20</v>
      </c>
      <c r="L60" s="178">
        <v>18</v>
      </c>
      <c r="M60" s="178"/>
    </row>
    <row r="61" spans="1:13" s="11" customFormat="1">
      <c r="A61" s="18">
        <v>5</v>
      </c>
      <c r="B61" s="19" t="s">
        <v>121</v>
      </c>
      <c r="C61" s="19" t="s">
        <v>1</v>
      </c>
      <c r="D61" s="19"/>
      <c r="E61" s="19">
        <v>4</v>
      </c>
      <c r="F61" s="21">
        <v>4.5</v>
      </c>
      <c r="G61" s="20">
        <v>162</v>
      </c>
      <c r="H61" s="20">
        <v>58</v>
      </c>
      <c r="I61" s="20"/>
      <c r="J61" s="20"/>
      <c r="K61" s="20">
        <v>40</v>
      </c>
      <c r="L61" s="20">
        <v>18</v>
      </c>
      <c r="M61" s="20"/>
    </row>
    <row r="62" spans="1:13" s="11" customFormat="1">
      <c r="A62" s="18">
        <v>6</v>
      </c>
      <c r="B62" s="103" t="s">
        <v>195</v>
      </c>
      <c r="C62" s="19" t="s">
        <v>1</v>
      </c>
      <c r="D62" s="19"/>
      <c r="E62" s="19">
        <v>1</v>
      </c>
      <c r="F62" s="21">
        <v>2</v>
      </c>
      <c r="G62" s="20">
        <v>108</v>
      </c>
      <c r="H62" s="20">
        <v>32</v>
      </c>
      <c r="I62" s="20">
        <v>32</v>
      </c>
      <c r="J62" s="20"/>
      <c r="K62" s="20"/>
      <c r="L62" s="20"/>
      <c r="M62" s="20"/>
    </row>
    <row r="63" spans="1:13" s="167" customFormat="1">
      <c r="A63" s="169">
        <v>7</v>
      </c>
      <c r="B63" s="170" t="s">
        <v>120</v>
      </c>
      <c r="C63" s="170" t="s">
        <v>1</v>
      </c>
      <c r="D63" s="170"/>
      <c r="E63" s="170">
        <v>1</v>
      </c>
      <c r="F63" s="175">
        <v>3</v>
      </c>
      <c r="G63" s="178">
        <v>108</v>
      </c>
      <c r="H63" s="178">
        <f t="shared" ref="H63" si="3">SUM(I63:L63)</f>
        <v>32</v>
      </c>
      <c r="I63" s="178">
        <v>32</v>
      </c>
      <c r="J63" s="178"/>
      <c r="K63" s="178"/>
      <c r="L63" s="178"/>
      <c r="M63" s="178"/>
    </row>
    <row r="64" spans="1:13" s="11" customFormat="1" ht="25.5">
      <c r="A64" s="18">
        <v>8</v>
      </c>
      <c r="B64" s="19" t="s">
        <v>119</v>
      </c>
      <c r="C64" s="19" t="s">
        <v>3</v>
      </c>
      <c r="D64" s="19"/>
      <c r="E64" s="19">
        <v>4</v>
      </c>
      <c r="F64" s="21">
        <v>4.5</v>
      </c>
      <c r="G64" s="20">
        <v>162</v>
      </c>
      <c r="H64" s="20">
        <v>58</v>
      </c>
      <c r="I64" s="20"/>
      <c r="J64" s="20"/>
      <c r="K64" s="20">
        <v>40</v>
      </c>
      <c r="L64" s="20">
        <v>18</v>
      </c>
      <c r="M64" s="20"/>
    </row>
    <row r="65" spans="1:13" s="167" customFormat="1" ht="25.5">
      <c r="A65" s="169">
        <v>9</v>
      </c>
      <c r="B65" s="103" t="s">
        <v>162</v>
      </c>
      <c r="C65" s="170" t="s">
        <v>5</v>
      </c>
      <c r="D65" s="170"/>
      <c r="E65" s="170">
        <v>2.4</v>
      </c>
      <c r="F65" s="175">
        <v>3</v>
      </c>
      <c r="G65" s="178">
        <v>108</v>
      </c>
      <c r="H65" s="178">
        <v>68</v>
      </c>
      <c r="I65" s="178">
        <v>16</v>
      </c>
      <c r="J65" s="178">
        <v>14</v>
      </c>
      <c r="K65" s="178">
        <v>20</v>
      </c>
      <c r="L65" s="178">
        <v>18</v>
      </c>
      <c r="M65" s="178"/>
    </row>
    <row r="66" spans="1:13" s="167" customFormat="1" ht="25.5">
      <c r="A66" s="169">
        <v>10</v>
      </c>
      <c r="B66" s="170" t="s">
        <v>142</v>
      </c>
      <c r="C66" s="170" t="s">
        <v>73</v>
      </c>
      <c r="D66" s="170"/>
      <c r="E66" s="170">
        <v>4</v>
      </c>
      <c r="F66" s="175">
        <v>3</v>
      </c>
      <c r="G66" s="178">
        <v>108</v>
      </c>
      <c r="H66" s="178">
        <f t="shared" ref="H66:H69" si="4">SUM(I66:L66)</f>
        <v>58</v>
      </c>
      <c r="I66" s="178"/>
      <c r="J66" s="178"/>
      <c r="K66" s="178">
        <v>40</v>
      </c>
      <c r="L66" s="178">
        <v>18</v>
      </c>
      <c r="M66" s="178"/>
    </row>
    <row r="67" spans="1:13" s="167" customFormat="1" ht="25.5">
      <c r="A67" s="169">
        <v>11</v>
      </c>
      <c r="B67" s="170" t="s">
        <v>147</v>
      </c>
      <c r="C67" s="170" t="s">
        <v>8</v>
      </c>
      <c r="D67" s="170"/>
      <c r="E67" s="170">
        <v>2</v>
      </c>
      <c r="F67" s="175">
        <v>3</v>
      </c>
      <c r="G67" s="178">
        <v>108</v>
      </c>
      <c r="H67" s="178">
        <f t="shared" si="4"/>
        <v>60</v>
      </c>
      <c r="I67" s="178">
        <v>32</v>
      </c>
      <c r="J67" s="178">
        <v>28</v>
      </c>
      <c r="K67" s="178"/>
      <c r="L67" s="178"/>
      <c r="M67" s="178"/>
    </row>
    <row r="68" spans="1:13" s="167" customFormat="1">
      <c r="A68" s="169">
        <v>12</v>
      </c>
      <c r="B68" s="170" t="s">
        <v>145</v>
      </c>
      <c r="C68" s="170" t="s">
        <v>8</v>
      </c>
      <c r="D68" s="170"/>
      <c r="E68" s="170">
        <v>3</v>
      </c>
      <c r="F68" s="175">
        <v>3</v>
      </c>
      <c r="G68" s="178">
        <v>108</v>
      </c>
      <c r="H68" s="178">
        <f t="shared" si="4"/>
        <v>68</v>
      </c>
      <c r="I68" s="178"/>
      <c r="J68" s="178">
        <v>28</v>
      </c>
      <c r="K68" s="178">
        <v>40</v>
      </c>
      <c r="L68" s="178"/>
      <c r="M68" s="178"/>
    </row>
    <row r="69" spans="1:13" s="167" customFormat="1" ht="25.5">
      <c r="A69" s="169">
        <v>13</v>
      </c>
      <c r="B69" s="170" t="s">
        <v>146</v>
      </c>
      <c r="C69" s="170" t="s">
        <v>8</v>
      </c>
      <c r="D69" s="170"/>
      <c r="E69" s="170">
        <v>2</v>
      </c>
      <c r="F69" s="175">
        <v>3</v>
      </c>
      <c r="G69" s="178">
        <v>108</v>
      </c>
      <c r="H69" s="178">
        <f t="shared" si="4"/>
        <v>28</v>
      </c>
      <c r="I69" s="178"/>
      <c r="J69" s="178">
        <v>28</v>
      </c>
      <c r="K69" s="178"/>
      <c r="L69" s="178"/>
      <c r="M69" s="178"/>
    </row>
    <row r="70" spans="1:13" s="11" customFormat="1" ht="38.25">
      <c r="A70" s="18">
        <v>14</v>
      </c>
      <c r="B70" s="19" t="s">
        <v>196</v>
      </c>
      <c r="C70" s="19" t="s">
        <v>144</v>
      </c>
      <c r="D70" s="19"/>
      <c r="E70" s="19">
        <v>4</v>
      </c>
      <c r="F70" s="21">
        <v>2</v>
      </c>
      <c r="G70" s="20">
        <v>108</v>
      </c>
      <c r="H70" s="20">
        <v>36</v>
      </c>
      <c r="I70" s="20"/>
      <c r="J70" s="20"/>
      <c r="K70" s="20"/>
      <c r="L70" s="20">
        <v>36</v>
      </c>
      <c r="M70" s="20"/>
    </row>
    <row r="71" spans="1:13" s="11" customFormat="1" ht="25.5">
      <c r="A71" s="18">
        <v>15</v>
      </c>
      <c r="B71" s="103" t="s">
        <v>286</v>
      </c>
      <c r="C71" s="103" t="s">
        <v>287</v>
      </c>
      <c r="D71" s="19"/>
      <c r="E71" s="19">
        <v>1</v>
      </c>
      <c r="F71" s="21">
        <v>2</v>
      </c>
      <c r="G71" s="20">
        <v>108</v>
      </c>
      <c r="H71" s="20">
        <v>32</v>
      </c>
      <c r="I71" s="20">
        <v>32</v>
      </c>
      <c r="J71" s="20"/>
      <c r="K71" s="20"/>
      <c r="L71" s="20"/>
      <c r="M71" s="20"/>
    </row>
    <row r="72" spans="1:13" s="11" customFormat="1">
      <c r="A72" s="223" t="s">
        <v>66</v>
      </c>
      <c r="B72" s="224"/>
      <c r="C72" s="225"/>
      <c r="D72" s="85"/>
      <c r="E72" s="85"/>
      <c r="F72" s="63">
        <f t="shared" ref="F72:L72" si="5">SUM(F58:F71)+F55</f>
        <v>118.5</v>
      </c>
      <c r="G72" s="63">
        <f t="shared" si="5"/>
        <v>4300</v>
      </c>
      <c r="H72" s="63">
        <f t="shared" si="5"/>
        <v>1670</v>
      </c>
      <c r="I72" s="63">
        <f t="shared" si="5"/>
        <v>444</v>
      </c>
      <c r="J72" s="63">
        <f t="shared" si="5"/>
        <v>376</v>
      </c>
      <c r="K72" s="63">
        <f t="shared" si="5"/>
        <v>530</v>
      </c>
      <c r="L72" s="63">
        <f t="shared" si="5"/>
        <v>324</v>
      </c>
      <c r="M72" s="64"/>
    </row>
    <row r="73" spans="1:13">
      <c r="A73" s="4" t="s">
        <v>11</v>
      </c>
      <c r="B73" s="6" t="s">
        <v>12</v>
      </c>
      <c r="C73" s="2"/>
      <c r="D73" s="2"/>
      <c r="E73" s="2"/>
      <c r="G73" s="214"/>
      <c r="H73" s="214"/>
      <c r="I73" s="45"/>
      <c r="J73" s="45"/>
      <c r="K73" s="45"/>
      <c r="L73" s="45"/>
      <c r="M73" s="45"/>
    </row>
    <row r="74" spans="1:13" ht="15.75">
      <c r="A74" s="4" t="s">
        <v>13</v>
      </c>
      <c r="B74" s="6" t="s">
        <v>14</v>
      </c>
      <c r="C74" s="2"/>
      <c r="D74" s="202" t="s">
        <v>61</v>
      </c>
      <c r="E74" s="202"/>
      <c r="F74" s="202"/>
      <c r="G74" s="202"/>
      <c r="H74" s="202"/>
      <c r="I74" s="202"/>
      <c r="J74" s="202"/>
      <c r="K74" s="47" t="s">
        <v>72</v>
      </c>
      <c r="L74" s="47"/>
      <c r="M74" s="47"/>
    </row>
    <row r="75" spans="1:13">
      <c r="A75" s="4" t="s">
        <v>15</v>
      </c>
      <c r="B75" s="164" t="s">
        <v>285</v>
      </c>
      <c r="C75" s="2"/>
      <c r="D75" s="2"/>
      <c r="E75" s="2"/>
      <c r="G75" s="45"/>
      <c r="H75" s="45"/>
      <c r="I75" s="45"/>
      <c r="J75" s="45"/>
      <c r="K75" s="45"/>
      <c r="L75" s="45"/>
      <c r="M75" s="45"/>
    </row>
    <row r="76" spans="1:13" ht="15.75">
      <c r="A76" s="36"/>
      <c r="B76" s="47" t="s">
        <v>62</v>
      </c>
      <c r="C76" s="37"/>
      <c r="D76" s="47"/>
      <c r="E76" s="48"/>
      <c r="F76" s="46"/>
      <c r="G76" s="49"/>
      <c r="H76" s="50"/>
      <c r="I76" s="51"/>
    </row>
    <row r="77" spans="1:13" ht="15.75">
      <c r="A77" s="36"/>
      <c r="B77" s="46"/>
      <c r="C77" s="37"/>
      <c r="D77" s="202" t="s">
        <v>63</v>
      </c>
      <c r="E77" s="202"/>
      <c r="F77" s="202"/>
      <c r="G77" s="202"/>
      <c r="H77" s="202"/>
      <c r="I77" s="202"/>
      <c r="J77" s="202"/>
      <c r="K77" s="47" t="s">
        <v>64</v>
      </c>
      <c r="L77" s="47"/>
      <c r="M77" s="47"/>
    </row>
  </sheetData>
  <mergeCells count="31">
    <mergeCell ref="G73:H73"/>
    <mergeCell ref="A72:C72"/>
    <mergeCell ref="D74:J74"/>
    <mergeCell ref="D77:J77"/>
    <mergeCell ref="B56:C56"/>
    <mergeCell ref="A55:C55"/>
    <mergeCell ref="B32:C32"/>
    <mergeCell ref="B36:C36"/>
    <mergeCell ref="B41:C41"/>
    <mergeCell ref="B27:C27"/>
    <mergeCell ref="A13:M13"/>
    <mergeCell ref="M10:M12"/>
    <mergeCell ref="B22:C22"/>
    <mergeCell ref="A24:C24"/>
    <mergeCell ref="A25:M25"/>
    <mergeCell ref="A26:M26"/>
    <mergeCell ref="A1:M1"/>
    <mergeCell ref="A2:M2"/>
    <mergeCell ref="A3:M3"/>
    <mergeCell ref="A4:M4"/>
    <mergeCell ref="A5:M5"/>
    <mergeCell ref="A6:M6"/>
    <mergeCell ref="A7:M7"/>
    <mergeCell ref="A10:A12"/>
    <mergeCell ref="B10:B12"/>
    <mergeCell ref="C10:C12"/>
    <mergeCell ref="D10:E11"/>
    <mergeCell ref="F10:F12"/>
    <mergeCell ref="G10:G12"/>
    <mergeCell ref="I10:L11"/>
    <mergeCell ref="H11:H12"/>
  </mergeCells>
  <pageMargins left="0.59055118110236227" right="0.35433070866141736" top="0.59055118110236227" bottom="0.43307086614173229" header="0.35433070866141736" footer="0.23622047244094491"/>
  <pageSetup paperSize="9" scale="4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73"/>
  <sheetViews>
    <sheetView topLeftCell="A48" zoomScaleNormal="100" zoomScaleSheetLayoutView="90" workbookViewId="0">
      <selection activeCell="C60" sqref="C60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t="35.25" customHeight="1">
      <c r="A1" s="194" t="s">
        <v>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6.5" customHeight="1">
      <c r="A2" s="194" t="s">
        <v>67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20.25">
      <c r="A3" s="195" t="s">
        <v>68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ht="13.5" customHeight="1">
      <c r="A4" s="196" t="s">
        <v>58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ht="16.5" customHeight="1">
      <c r="A5" s="196" t="s">
        <v>71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 ht="21" customHeight="1">
      <c r="A6" s="194" t="s">
        <v>69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>
      <c r="A7" s="194" t="s">
        <v>275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>
      <c r="A8" s="40" t="s">
        <v>0</v>
      </c>
      <c r="B8" s="39"/>
      <c r="C8" s="39"/>
      <c r="D8" s="41"/>
      <c r="E8" s="41"/>
      <c r="F8" s="38"/>
      <c r="G8" s="38"/>
      <c r="H8" s="38"/>
      <c r="I8" s="38"/>
      <c r="L8" s="5"/>
    </row>
    <row r="9" spans="1:13">
      <c r="A9" s="40" t="s">
        <v>70</v>
      </c>
      <c r="B9" s="39"/>
      <c r="C9" s="39"/>
      <c r="D9" s="41"/>
      <c r="E9" s="41"/>
      <c r="F9" s="38"/>
      <c r="G9" s="38"/>
      <c r="H9" s="38"/>
      <c r="I9" s="38"/>
      <c r="L9" s="5"/>
    </row>
    <row r="10" spans="1:13" ht="24.95" customHeight="1">
      <c r="A10" s="197" t="s">
        <v>46</v>
      </c>
      <c r="B10" s="197" t="s">
        <v>47</v>
      </c>
      <c r="C10" s="197" t="s">
        <v>48</v>
      </c>
      <c r="D10" s="197" t="s">
        <v>49</v>
      </c>
      <c r="E10" s="197"/>
      <c r="F10" s="197" t="s">
        <v>52</v>
      </c>
      <c r="G10" s="197" t="s">
        <v>53</v>
      </c>
      <c r="H10" s="237" t="s">
        <v>55</v>
      </c>
      <c r="I10" s="197" t="s">
        <v>56</v>
      </c>
      <c r="J10" s="197"/>
      <c r="K10" s="197"/>
      <c r="L10" s="197"/>
      <c r="M10" s="198" t="s">
        <v>59</v>
      </c>
    </row>
    <row r="11" spans="1:13" ht="24.95" customHeight="1">
      <c r="A11" s="197"/>
      <c r="B11" s="197"/>
      <c r="C11" s="197"/>
      <c r="D11" s="197"/>
      <c r="E11" s="197"/>
      <c r="F11" s="197"/>
      <c r="G11" s="197"/>
      <c r="H11" s="238"/>
      <c r="I11" s="197"/>
      <c r="J11" s="197"/>
      <c r="K11" s="197"/>
      <c r="L11" s="197"/>
      <c r="M11" s="199"/>
    </row>
    <row r="12" spans="1:13" ht="80.099999999999994" customHeight="1">
      <c r="A12" s="197"/>
      <c r="B12" s="197"/>
      <c r="C12" s="197"/>
      <c r="D12" s="12" t="s">
        <v>50</v>
      </c>
      <c r="E12" s="12" t="s">
        <v>51</v>
      </c>
      <c r="F12" s="197"/>
      <c r="G12" s="197"/>
      <c r="H12" s="239"/>
      <c r="I12" s="13" t="s">
        <v>34</v>
      </c>
      <c r="J12" s="13" t="s">
        <v>35</v>
      </c>
      <c r="K12" s="13" t="s">
        <v>36</v>
      </c>
      <c r="L12" s="13" t="s">
        <v>37</v>
      </c>
      <c r="M12" s="200"/>
    </row>
    <row r="13" spans="1:13" s="9" customFormat="1" ht="18" customHeight="1">
      <c r="A13" s="203" t="s">
        <v>60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5"/>
    </row>
    <row r="14" spans="1:13" s="11" customFormat="1" ht="14.25">
      <c r="A14" s="18">
        <v>1</v>
      </c>
      <c r="B14" s="19" t="s">
        <v>19</v>
      </c>
      <c r="C14" s="19" t="s">
        <v>5</v>
      </c>
      <c r="D14" s="19">
        <v>3</v>
      </c>
      <c r="E14" s="19">
        <v>2</v>
      </c>
      <c r="F14" s="21">
        <v>5</v>
      </c>
      <c r="G14" s="20">
        <v>180</v>
      </c>
      <c r="H14" s="20">
        <f>SUM(I14:L14)</f>
        <v>68</v>
      </c>
      <c r="I14" s="20"/>
      <c r="J14" s="20">
        <v>28</v>
      </c>
      <c r="K14" s="20">
        <v>40</v>
      </c>
      <c r="L14" s="20"/>
      <c r="M14" s="66" t="s">
        <v>81</v>
      </c>
    </row>
    <row r="15" spans="1:13" s="11" customFormat="1" ht="25.5">
      <c r="A15" s="18">
        <v>2</v>
      </c>
      <c r="B15" s="19" t="s">
        <v>205</v>
      </c>
      <c r="C15" s="19" t="s">
        <v>201</v>
      </c>
      <c r="D15" s="19"/>
      <c r="E15" s="19">
        <v>3</v>
      </c>
      <c r="F15" s="21">
        <v>4</v>
      </c>
      <c r="G15" s="20">
        <v>144</v>
      </c>
      <c r="H15" s="178">
        <f t="shared" ref="H15:H22" si="0">SUM(I15:L15)</f>
        <v>58</v>
      </c>
      <c r="I15" s="20"/>
      <c r="J15" s="20">
        <v>28</v>
      </c>
      <c r="K15" s="20">
        <v>30</v>
      </c>
      <c r="L15" s="20"/>
      <c r="M15" s="66" t="s">
        <v>81</v>
      </c>
    </row>
    <row r="16" spans="1:13" s="11" customFormat="1" ht="14.25">
      <c r="A16" s="110">
        <v>3</v>
      </c>
      <c r="B16" s="19" t="s">
        <v>206</v>
      </c>
      <c r="C16" s="19" t="s">
        <v>1</v>
      </c>
      <c r="D16" s="19">
        <v>3</v>
      </c>
      <c r="E16" s="19"/>
      <c r="F16" s="21">
        <v>3</v>
      </c>
      <c r="G16" s="20">
        <v>108</v>
      </c>
      <c r="H16" s="178">
        <f t="shared" si="0"/>
        <v>30</v>
      </c>
      <c r="I16" s="20"/>
      <c r="J16" s="20"/>
      <c r="K16" s="20">
        <v>30</v>
      </c>
      <c r="L16" s="20"/>
      <c r="M16" s="66" t="s">
        <v>81</v>
      </c>
    </row>
    <row r="17" spans="1:14" s="11" customFormat="1" ht="25.5">
      <c r="A17" s="110">
        <v>4</v>
      </c>
      <c r="B17" s="103" t="s">
        <v>202</v>
      </c>
      <c r="C17" s="103" t="s">
        <v>2</v>
      </c>
      <c r="D17" s="19">
        <v>2</v>
      </c>
      <c r="E17" s="19"/>
      <c r="F17" s="21">
        <v>3</v>
      </c>
      <c r="G17" s="20">
        <v>108</v>
      </c>
      <c r="H17" s="178">
        <f t="shared" si="0"/>
        <v>46</v>
      </c>
      <c r="I17" s="20">
        <v>32</v>
      </c>
      <c r="J17" s="20">
        <v>14</v>
      </c>
      <c r="K17" s="20"/>
      <c r="L17" s="20"/>
      <c r="M17" s="66" t="s">
        <v>81</v>
      </c>
    </row>
    <row r="18" spans="1:14" s="11" customFormat="1" ht="25.5">
      <c r="A18" s="169">
        <v>5</v>
      </c>
      <c r="B18" s="170" t="s">
        <v>137</v>
      </c>
      <c r="C18" s="170" t="s">
        <v>2</v>
      </c>
      <c r="D18" s="170">
        <v>2</v>
      </c>
      <c r="E18" s="170"/>
      <c r="F18" s="175">
        <v>5</v>
      </c>
      <c r="G18" s="178">
        <v>180</v>
      </c>
      <c r="H18" s="178">
        <f>SUM(I18:L18)</f>
        <v>60</v>
      </c>
      <c r="I18" s="178">
        <v>32</v>
      </c>
      <c r="J18" s="178">
        <v>28</v>
      </c>
      <c r="K18" s="178"/>
      <c r="L18" s="178"/>
      <c r="M18" s="66" t="s">
        <v>81</v>
      </c>
    </row>
    <row r="19" spans="1:14" s="11" customFormat="1" ht="25.5">
      <c r="A19" s="110">
        <v>6</v>
      </c>
      <c r="B19" s="19" t="s">
        <v>203</v>
      </c>
      <c r="C19" s="19" t="s">
        <v>2</v>
      </c>
      <c r="D19" s="19"/>
      <c r="E19" s="19">
        <v>3</v>
      </c>
      <c r="F19" s="21">
        <v>4</v>
      </c>
      <c r="G19" s="20">
        <v>144</v>
      </c>
      <c r="H19" s="178">
        <f t="shared" si="0"/>
        <v>30</v>
      </c>
      <c r="I19" s="20"/>
      <c r="J19" s="20"/>
      <c r="K19" s="20">
        <v>30</v>
      </c>
      <c r="L19" s="20"/>
      <c r="M19" s="66" t="s">
        <v>81</v>
      </c>
    </row>
    <row r="20" spans="1:14" s="11" customFormat="1" ht="25.5">
      <c r="A20" s="110">
        <v>7</v>
      </c>
      <c r="B20" s="19" t="s">
        <v>207</v>
      </c>
      <c r="C20" s="103" t="s">
        <v>2</v>
      </c>
      <c r="D20" s="19"/>
      <c r="E20" s="19">
        <v>3</v>
      </c>
      <c r="F20" s="21">
        <v>4</v>
      </c>
      <c r="G20" s="20">
        <v>144</v>
      </c>
      <c r="H20" s="178">
        <f t="shared" si="0"/>
        <v>30</v>
      </c>
      <c r="I20" s="20"/>
      <c r="J20" s="20"/>
      <c r="K20" s="20">
        <v>30</v>
      </c>
      <c r="L20" s="20"/>
      <c r="M20" s="66" t="s">
        <v>81</v>
      </c>
    </row>
    <row r="21" spans="1:14" s="11" customFormat="1" ht="25.5">
      <c r="A21" s="110">
        <v>8</v>
      </c>
      <c r="B21" s="19" t="s">
        <v>23</v>
      </c>
      <c r="C21" s="19" t="s">
        <v>2</v>
      </c>
      <c r="D21" s="19"/>
      <c r="E21" s="19">
        <v>3</v>
      </c>
      <c r="F21" s="104">
        <v>0.5</v>
      </c>
      <c r="G21" s="20">
        <v>108</v>
      </c>
      <c r="H21" s="178">
        <f t="shared" si="0"/>
        <v>108</v>
      </c>
      <c r="I21" s="20">
        <v>36</v>
      </c>
      <c r="J21" s="20">
        <v>36</v>
      </c>
      <c r="K21" s="20">
        <v>36</v>
      </c>
      <c r="L21" s="20"/>
      <c r="M21" s="66" t="s">
        <v>81</v>
      </c>
    </row>
    <row r="22" spans="1:14" s="11" customFormat="1" ht="25.5">
      <c r="A22" s="110">
        <v>9</v>
      </c>
      <c r="B22" s="19" t="s">
        <v>124</v>
      </c>
      <c r="C22" s="19" t="s">
        <v>2</v>
      </c>
      <c r="D22" s="19"/>
      <c r="E22" s="19">
        <v>3</v>
      </c>
      <c r="F22" s="21">
        <v>3</v>
      </c>
      <c r="G22" s="20">
        <v>108</v>
      </c>
      <c r="H22" s="178">
        <f t="shared" si="0"/>
        <v>42</v>
      </c>
      <c r="I22" s="20">
        <v>8</v>
      </c>
      <c r="J22" s="20">
        <v>14</v>
      </c>
      <c r="K22" s="20">
        <v>20</v>
      </c>
      <c r="L22" s="20"/>
      <c r="M22" s="66" t="s">
        <v>81</v>
      </c>
    </row>
    <row r="23" spans="1:14" s="11" customFormat="1">
      <c r="A23" s="26">
        <v>10</v>
      </c>
      <c r="B23" s="233" t="s">
        <v>28</v>
      </c>
      <c r="C23" s="233"/>
      <c r="D23" s="27"/>
      <c r="E23" s="27">
        <v>4</v>
      </c>
      <c r="F23" s="29">
        <v>4</v>
      </c>
      <c r="G23" s="28">
        <v>144</v>
      </c>
      <c r="H23" s="28"/>
      <c r="I23" s="28"/>
      <c r="J23" s="28"/>
      <c r="K23" s="28"/>
      <c r="L23" s="28"/>
      <c r="M23" s="54"/>
    </row>
    <row r="24" spans="1:14" s="11" customFormat="1" ht="15">
      <c r="A24" s="18">
        <v>1</v>
      </c>
      <c r="B24" s="19" t="s">
        <v>29</v>
      </c>
      <c r="C24" s="19"/>
      <c r="D24" s="19"/>
      <c r="E24" s="19">
        <v>4</v>
      </c>
      <c r="F24" s="21">
        <v>4</v>
      </c>
      <c r="G24" s="20">
        <v>144</v>
      </c>
      <c r="H24" s="20"/>
      <c r="I24" s="20"/>
      <c r="J24" s="20"/>
      <c r="K24" s="30" t="s">
        <v>9</v>
      </c>
      <c r="L24" s="30" t="s">
        <v>9</v>
      </c>
      <c r="M24" s="66" t="s">
        <v>81</v>
      </c>
    </row>
    <row r="25" spans="1:14" s="11" customFormat="1" ht="32.25" customHeight="1">
      <c r="A25" s="26">
        <v>11</v>
      </c>
      <c r="B25" s="233" t="s">
        <v>30</v>
      </c>
      <c r="C25" s="233"/>
      <c r="D25" s="27"/>
      <c r="E25" s="27"/>
      <c r="F25" s="29">
        <v>12</v>
      </c>
      <c r="G25" s="28">
        <v>378</v>
      </c>
      <c r="H25" s="28"/>
      <c r="I25" s="28"/>
      <c r="J25" s="28"/>
      <c r="K25" s="28"/>
      <c r="L25" s="28"/>
      <c r="M25" s="54"/>
    </row>
    <row r="26" spans="1:14" s="11" customFormat="1">
      <c r="A26" s="109" t="s">
        <v>225</v>
      </c>
      <c r="B26" s="221" t="s">
        <v>32</v>
      </c>
      <c r="C26" s="221"/>
      <c r="D26" s="31"/>
      <c r="E26" s="31"/>
      <c r="F26" s="33">
        <v>6</v>
      </c>
      <c r="G26" s="32">
        <v>216</v>
      </c>
      <c r="H26" s="32"/>
      <c r="I26" s="32"/>
      <c r="J26" s="32"/>
      <c r="K26" s="32"/>
      <c r="L26" s="32"/>
      <c r="M26" s="55"/>
    </row>
    <row r="27" spans="1:14" s="11" customFormat="1" ht="25.5">
      <c r="A27" s="65" t="s">
        <v>34</v>
      </c>
      <c r="B27" s="103" t="s">
        <v>289</v>
      </c>
      <c r="C27" s="19"/>
      <c r="D27" s="19">
        <v>4</v>
      </c>
      <c r="E27" s="19"/>
      <c r="F27" s="21">
        <v>3</v>
      </c>
      <c r="G27" s="20">
        <v>108</v>
      </c>
      <c r="H27" s="20"/>
      <c r="I27" s="20"/>
      <c r="J27" s="20"/>
      <c r="K27" s="20"/>
      <c r="L27" s="30" t="s">
        <v>9</v>
      </c>
      <c r="M27" s="66" t="s">
        <v>81</v>
      </c>
    </row>
    <row r="28" spans="1:14" s="11" customFormat="1" ht="15">
      <c r="A28" s="65" t="s">
        <v>35</v>
      </c>
      <c r="B28" s="19" t="s">
        <v>33</v>
      </c>
      <c r="C28" s="19" t="s">
        <v>5</v>
      </c>
      <c r="D28" s="19">
        <v>4</v>
      </c>
      <c r="E28" s="19"/>
      <c r="F28" s="21">
        <v>3</v>
      </c>
      <c r="G28" s="20">
        <v>108</v>
      </c>
      <c r="H28" s="20"/>
      <c r="I28" s="20"/>
      <c r="J28" s="20"/>
      <c r="K28" s="20"/>
      <c r="L28" s="30" t="s">
        <v>9</v>
      </c>
      <c r="M28" s="66" t="s">
        <v>81</v>
      </c>
    </row>
    <row r="29" spans="1:14" s="11" customFormat="1" ht="25.5">
      <c r="A29" s="65" t="s">
        <v>226</v>
      </c>
      <c r="B29" s="19" t="s">
        <v>31</v>
      </c>
      <c r="C29" s="19"/>
      <c r="D29" s="19">
        <v>4</v>
      </c>
      <c r="E29" s="19"/>
      <c r="F29" s="21">
        <v>6</v>
      </c>
      <c r="G29" s="20">
        <v>162</v>
      </c>
      <c r="H29" s="20"/>
      <c r="I29" s="20"/>
      <c r="J29" s="20"/>
      <c r="K29" s="20"/>
      <c r="L29" s="30" t="s">
        <v>9</v>
      </c>
      <c r="M29" s="66" t="s">
        <v>81</v>
      </c>
    </row>
    <row r="30" spans="1:14" s="11" customFormat="1" ht="15">
      <c r="A30" s="57"/>
      <c r="B30" s="58"/>
      <c r="C30" s="58"/>
      <c r="D30" s="58"/>
      <c r="E30" s="58"/>
      <c r="F30" s="59">
        <f>SUM(F14:F22)+F23+F25</f>
        <v>47.5</v>
      </c>
      <c r="G30" s="59">
        <f>SUM(G14:G22)+G23+G25</f>
        <v>1746</v>
      </c>
      <c r="H30" s="59">
        <f t="shared" ref="H30:K30" si="1">SUM(H14:H22)+H23+H25</f>
        <v>472</v>
      </c>
      <c r="I30" s="59">
        <f t="shared" si="1"/>
        <v>108</v>
      </c>
      <c r="J30" s="59">
        <f t="shared" si="1"/>
        <v>148</v>
      </c>
      <c r="K30" s="59">
        <f t="shared" si="1"/>
        <v>216</v>
      </c>
      <c r="L30" s="60"/>
      <c r="M30" s="61"/>
    </row>
    <row r="31" spans="1:14" s="11" customFormat="1" ht="15.75">
      <c r="A31" s="203" t="s">
        <v>280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5"/>
      <c r="N31" s="56"/>
    </row>
    <row r="32" spans="1:14" s="11" customFormat="1" ht="19.5" customHeight="1">
      <c r="A32" s="218" t="s">
        <v>177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20"/>
    </row>
    <row r="33" spans="1:14" s="9" customFormat="1" ht="12.75" customHeight="1">
      <c r="A33" s="14">
        <v>1</v>
      </c>
      <c r="B33" s="227" t="s">
        <v>208</v>
      </c>
      <c r="C33" s="227"/>
      <c r="D33" s="15"/>
      <c r="E33" s="15">
        <f>E34</f>
        <v>1</v>
      </c>
      <c r="F33" s="106">
        <f t="shared" ref="F33:I33" si="2">F34</f>
        <v>3</v>
      </c>
      <c r="G33" s="106">
        <f t="shared" si="2"/>
        <v>108</v>
      </c>
      <c r="H33" s="106">
        <f t="shared" si="2"/>
        <v>32</v>
      </c>
      <c r="I33" s="106">
        <f t="shared" si="2"/>
        <v>32</v>
      </c>
      <c r="J33" s="106"/>
      <c r="K33" s="16"/>
      <c r="L33" s="16"/>
      <c r="M33" s="16"/>
    </row>
    <row r="34" spans="1:14" s="11" customFormat="1" ht="25.5">
      <c r="A34" s="18" t="s">
        <v>34</v>
      </c>
      <c r="B34" s="103" t="s">
        <v>209</v>
      </c>
      <c r="C34" s="103" t="s">
        <v>211</v>
      </c>
      <c r="D34" s="19"/>
      <c r="E34" s="19">
        <v>1</v>
      </c>
      <c r="F34" s="21">
        <v>3</v>
      </c>
      <c r="G34" s="20">
        <v>108</v>
      </c>
      <c r="H34" s="20">
        <v>32</v>
      </c>
      <c r="I34" s="20">
        <v>32</v>
      </c>
      <c r="J34" s="20"/>
      <c r="K34" s="20"/>
      <c r="L34" s="20"/>
      <c r="M34" s="20"/>
    </row>
    <row r="35" spans="1:14" s="11" customFormat="1">
      <c r="A35" s="18" t="s">
        <v>35</v>
      </c>
      <c r="B35" s="103" t="s">
        <v>210</v>
      </c>
      <c r="C35" s="103" t="s">
        <v>88</v>
      </c>
      <c r="D35" s="19"/>
      <c r="E35" s="19">
        <v>1</v>
      </c>
      <c r="F35" s="21">
        <v>3</v>
      </c>
      <c r="G35" s="20">
        <v>108</v>
      </c>
      <c r="H35" s="20">
        <v>32</v>
      </c>
      <c r="I35" s="20">
        <v>32</v>
      </c>
      <c r="J35" s="20"/>
      <c r="K35" s="20"/>
      <c r="L35" s="20"/>
      <c r="M35" s="20"/>
    </row>
    <row r="36" spans="1:14" s="11" customFormat="1" ht="25.5">
      <c r="A36" s="18" t="s">
        <v>36</v>
      </c>
      <c r="B36" s="103" t="s">
        <v>212</v>
      </c>
      <c r="C36" s="103" t="s">
        <v>211</v>
      </c>
      <c r="D36" s="19"/>
      <c r="E36" s="19">
        <v>1</v>
      </c>
      <c r="F36" s="21">
        <v>3</v>
      </c>
      <c r="G36" s="20">
        <v>108</v>
      </c>
      <c r="H36" s="20">
        <v>32</v>
      </c>
      <c r="I36" s="20">
        <v>32</v>
      </c>
      <c r="J36" s="20"/>
      <c r="K36" s="20"/>
      <c r="L36" s="20"/>
      <c r="M36" s="20"/>
    </row>
    <row r="37" spans="1:14" s="11" customFormat="1" ht="25.5">
      <c r="A37" s="18" t="s">
        <v>37</v>
      </c>
      <c r="B37" s="103" t="s">
        <v>213</v>
      </c>
      <c r="C37" s="103" t="s">
        <v>214</v>
      </c>
      <c r="D37" s="19"/>
      <c r="E37" s="19">
        <v>1</v>
      </c>
      <c r="F37" s="21">
        <v>3</v>
      </c>
      <c r="G37" s="20">
        <v>108</v>
      </c>
      <c r="H37" s="20">
        <v>32</v>
      </c>
      <c r="I37" s="20">
        <v>32</v>
      </c>
      <c r="J37" s="20"/>
      <c r="K37" s="20"/>
      <c r="L37" s="20"/>
      <c r="M37" s="20"/>
    </row>
    <row r="38" spans="1:14" s="11" customFormat="1" ht="30" customHeight="1">
      <c r="A38" s="14">
        <v>2</v>
      </c>
      <c r="B38" s="227" t="s">
        <v>204</v>
      </c>
      <c r="C38" s="227"/>
      <c r="D38" s="15"/>
      <c r="E38" s="15"/>
      <c r="F38" s="17">
        <v>5</v>
      </c>
      <c r="G38" s="17">
        <v>180</v>
      </c>
      <c r="H38" s="17">
        <v>100</v>
      </c>
      <c r="I38" s="17">
        <f t="shared" ref="I38:K38" si="3">I39</f>
        <v>32</v>
      </c>
      <c r="J38" s="17">
        <f t="shared" si="3"/>
        <v>28</v>
      </c>
      <c r="K38" s="17">
        <f t="shared" si="3"/>
        <v>40</v>
      </c>
      <c r="L38" s="16"/>
      <c r="M38" s="52"/>
    </row>
    <row r="39" spans="1:14" s="11" customFormat="1">
      <c r="A39" s="18" t="s">
        <v>34</v>
      </c>
      <c r="B39" s="19" t="s">
        <v>20</v>
      </c>
      <c r="C39" s="19" t="s">
        <v>5</v>
      </c>
      <c r="D39" s="19">
        <v>3</v>
      </c>
      <c r="E39" s="19">
        <v>1</v>
      </c>
      <c r="F39" s="21">
        <v>5</v>
      </c>
      <c r="G39" s="20">
        <v>180</v>
      </c>
      <c r="H39" s="20">
        <v>100</v>
      </c>
      <c r="I39" s="20">
        <v>32</v>
      </c>
      <c r="J39" s="20">
        <v>28</v>
      </c>
      <c r="K39" s="20">
        <v>40</v>
      </c>
      <c r="L39" s="20"/>
      <c r="M39" s="53"/>
      <c r="N39" s="56"/>
    </row>
    <row r="40" spans="1:14" s="11" customFormat="1">
      <c r="A40" s="18" t="s">
        <v>35</v>
      </c>
      <c r="B40" s="19" t="s">
        <v>21</v>
      </c>
      <c r="C40" s="19" t="s">
        <v>5</v>
      </c>
      <c r="D40" s="170">
        <v>3</v>
      </c>
      <c r="E40" s="170">
        <v>1</v>
      </c>
      <c r="F40" s="175">
        <v>5</v>
      </c>
      <c r="G40" s="178">
        <v>180</v>
      </c>
      <c r="H40" s="178">
        <v>100</v>
      </c>
      <c r="I40" s="178">
        <v>32</v>
      </c>
      <c r="J40" s="178">
        <v>28</v>
      </c>
      <c r="K40" s="178">
        <v>40</v>
      </c>
      <c r="L40" s="178"/>
      <c r="M40" s="53"/>
    </row>
    <row r="41" spans="1:14" s="11" customFormat="1">
      <c r="A41" s="18" t="s">
        <v>36</v>
      </c>
      <c r="B41" s="19" t="s">
        <v>22</v>
      </c>
      <c r="C41" s="19" t="s">
        <v>5</v>
      </c>
      <c r="D41" s="170">
        <v>3</v>
      </c>
      <c r="E41" s="170">
        <v>1</v>
      </c>
      <c r="F41" s="175">
        <v>5</v>
      </c>
      <c r="G41" s="178">
        <v>180</v>
      </c>
      <c r="H41" s="178">
        <v>100</v>
      </c>
      <c r="I41" s="178">
        <v>32</v>
      </c>
      <c r="J41" s="178">
        <v>28</v>
      </c>
      <c r="K41" s="178">
        <v>40</v>
      </c>
      <c r="L41" s="178"/>
      <c r="M41" s="53"/>
    </row>
    <row r="42" spans="1:14" s="9" customFormat="1" ht="12.75" customHeight="1">
      <c r="A42" s="14">
        <v>3</v>
      </c>
      <c r="B42" s="227" t="s">
        <v>208</v>
      </c>
      <c r="C42" s="227"/>
      <c r="D42" s="106"/>
      <c r="E42" s="106">
        <f>E43</f>
        <v>1</v>
      </c>
      <c r="F42" s="106">
        <f t="shared" ref="F42" si="4">F43</f>
        <v>4</v>
      </c>
      <c r="G42" s="106">
        <f t="shared" ref="G42" si="5">G43</f>
        <v>144</v>
      </c>
      <c r="H42" s="106">
        <f t="shared" ref="H42" si="6">H43</f>
        <v>32</v>
      </c>
      <c r="I42" s="106"/>
      <c r="J42" s="106"/>
      <c r="K42" s="16"/>
      <c r="L42" s="16"/>
      <c r="M42" s="16"/>
    </row>
    <row r="43" spans="1:14" s="11" customFormat="1" ht="25.5">
      <c r="A43" s="18" t="s">
        <v>34</v>
      </c>
      <c r="B43" s="103" t="s">
        <v>215</v>
      </c>
      <c r="C43" s="19" t="s">
        <v>2</v>
      </c>
      <c r="D43" s="19"/>
      <c r="E43" s="19">
        <v>1</v>
      </c>
      <c r="F43" s="21">
        <v>4</v>
      </c>
      <c r="G43" s="20">
        <v>144</v>
      </c>
      <c r="H43" s="20">
        <v>32</v>
      </c>
      <c r="I43" s="20">
        <v>32</v>
      </c>
      <c r="J43" s="20"/>
      <c r="K43" s="20"/>
      <c r="L43" s="20"/>
      <c r="M43" s="20"/>
    </row>
    <row r="44" spans="1:14" s="11" customFormat="1" ht="25.5">
      <c r="A44" s="18" t="s">
        <v>35</v>
      </c>
      <c r="B44" s="103" t="s">
        <v>216</v>
      </c>
      <c r="C44" s="19" t="s">
        <v>2</v>
      </c>
      <c r="D44" s="170"/>
      <c r="E44" s="170">
        <v>1</v>
      </c>
      <c r="F44" s="175">
        <v>4</v>
      </c>
      <c r="G44" s="178">
        <v>144</v>
      </c>
      <c r="H44" s="178">
        <v>32</v>
      </c>
      <c r="I44" s="178">
        <v>32</v>
      </c>
      <c r="J44" s="178"/>
      <c r="K44" s="178"/>
      <c r="L44" s="20"/>
      <c r="M44" s="20"/>
    </row>
    <row r="45" spans="1:14" s="11" customFormat="1" ht="25.5">
      <c r="A45" s="18" t="s">
        <v>36</v>
      </c>
      <c r="B45" s="103" t="s">
        <v>217</v>
      </c>
      <c r="C45" s="19" t="s">
        <v>2</v>
      </c>
      <c r="D45" s="170"/>
      <c r="E45" s="170">
        <v>1</v>
      </c>
      <c r="F45" s="175">
        <v>4</v>
      </c>
      <c r="G45" s="178">
        <v>144</v>
      </c>
      <c r="H45" s="178">
        <v>32</v>
      </c>
      <c r="I45" s="178">
        <v>32</v>
      </c>
      <c r="J45" s="178"/>
      <c r="K45" s="178"/>
      <c r="L45" s="20"/>
      <c r="M45" s="20"/>
    </row>
    <row r="46" spans="1:14" s="11" customFormat="1">
      <c r="A46" s="18" t="s">
        <v>37</v>
      </c>
      <c r="B46" s="103" t="s">
        <v>218</v>
      </c>
      <c r="C46" s="103" t="s">
        <v>1</v>
      </c>
      <c r="D46" s="170"/>
      <c r="E46" s="170">
        <v>1</v>
      </c>
      <c r="F46" s="175">
        <v>4</v>
      </c>
      <c r="G46" s="178">
        <v>144</v>
      </c>
      <c r="H46" s="178">
        <v>32</v>
      </c>
      <c r="I46" s="178">
        <v>32</v>
      </c>
      <c r="J46" s="178"/>
      <c r="K46" s="178"/>
      <c r="L46" s="20"/>
      <c r="M46" s="20"/>
    </row>
    <row r="47" spans="1:14" s="9" customFormat="1" ht="12.75" customHeight="1">
      <c r="A47" s="14">
        <v>4</v>
      </c>
      <c r="B47" s="227" t="s">
        <v>219</v>
      </c>
      <c r="C47" s="227"/>
      <c r="D47" s="106"/>
      <c r="E47" s="106">
        <f>E48</f>
        <v>2</v>
      </c>
      <c r="F47" s="106">
        <v>8</v>
      </c>
      <c r="G47" s="106">
        <v>288</v>
      </c>
      <c r="H47" s="106">
        <v>56</v>
      </c>
      <c r="I47" s="106"/>
      <c r="J47" s="106">
        <v>56</v>
      </c>
      <c r="K47" s="16"/>
      <c r="L47" s="16"/>
      <c r="M47" s="16"/>
    </row>
    <row r="48" spans="1:14" s="11" customFormat="1" ht="25.5">
      <c r="A48" s="110" t="s">
        <v>34</v>
      </c>
      <c r="B48" s="111" t="s">
        <v>220</v>
      </c>
      <c r="C48" s="111" t="s">
        <v>214</v>
      </c>
      <c r="D48" s="19"/>
      <c r="E48" s="19">
        <v>2</v>
      </c>
      <c r="F48" s="21">
        <v>4</v>
      </c>
      <c r="G48" s="20">
        <v>144</v>
      </c>
      <c r="H48" s="20">
        <v>28</v>
      </c>
      <c r="I48" s="20"/>
      <c r="J48" s="20">
        <v>28</v>
      </c>
      <c r="K48" s="20"/>
      <c r="L48" s="20"/>
      <c r="M48" s="20"/>
    </row>
    <row r="49" spans="1:13" s="11" customFormat="1" ht="25.5">
      <c r="A49" s="110" t="s">
        <v>35</v>
      </c>
      <c r="B49" s="111" t="s">
        <v>221</v>
      </c>
      <c r="C49" s="111" t="s">
        <v>4</v>
      </c>
      <c r="D49" s="19"/>
      <c r="E49" s="19">
        <v>2</v>
      </c>
      <c r="F49" s="21">
        <v>4</v>
      </c>
      <c r="G49" s="20">
        <v>144</v>
      </c>
      <c r="H49" s="20">
        <v>28</v>
      </c>
      <c r="I49" s="20"/>
      <c r="J49" s="20">
        <v>28</v>
      </c>
      <c r="K49" s="20"/>
      <c r="L49" s="20"/>
      <c r="M49" s="20"/>
    </row>
    <row r="50" spans="1:13" s="11" customFormat="1">
      <c r="A50" s="110" t="s">
        <v>36</v>
      </c>
      <c r="B50" s="111" t="s">
        <v>18</v>
      </c>
      <c r="C50" s="111" t="s">
        <v>1</v>
      </c>
      <c r="D50" s="19"/>
      <c r="E50" s="19">
        <v>2</v>
      </c>
      <c r="F50" s="21">
        <v>4</v>
      </c>
      <c r="G50" s="20">
        <v>144</v>
      </c>
      <c r="H50" s="20">
        <v>28</v>
      </c>
      <c r="I50" s="20"/>
      <c r="J50" s="20">
        <v>28</v>
      </c>
      <c r="K50" s="20"/>
      <c r="L50" s="20"/>
      <c r="M50" s="20"/>
    </row>
    <row r="51" spans="1:13" s="11" customFormat="1" ht="25.5">
      <c r="A51" s="110" t="s">
        <v>37</v>
      </c>
      <c r="B51" s="111" t="s">
        <v>222</v>
      </c>
      <c r="C51" s="111" t="s">
        <v>144</v>
      </c>
      <c r="D51" s="19"/>
      <c r="E51" s="19">
        <v>2</v>
      </c>
      <c r="F51" s="21">
        <v>4</v>
      </c>
      <c r="G51" s="20">
        <v>144</v>
      </c>
      <c r="H51" s="20">
        <v>28</v>
      </c>
      <c r="I51" s="20"/>
      <c r="J51" s="20">
        <v>28</v>
      </c>
      <c r="K51" s="20"/>
      <c r="L51" s="20"/>
      <c r="M51" s="20"/>
    </row>
    <row r="52" spans="1:13" s="11" customFormat="1">
      <c r="A52" s="110" t="s">
        <v>38</v>
      </c>
      <c r="B52" s="111" t="s">
        <v>223</v>
      </c>
      <c r="C52" s="111" t="s">
        <v>1</v>
      </c>
      <c r="D52" s="19"/>
      <c r="E52" s="19">
        <v>2</v>
      </c>
      <c r="F52" s="21">
        <v>4</v>
      </c>
      <c r="G52" s="20">
        <v>144</v>
      </c>
      <c r="H52" s="20">
        <v>28</v>
      </c>
      <c r="I52" s="20"/>
      <c r="J52" s="20">
        <v>28</v>
      </c>
      <c r="K52" s="20"/>
      <c r="L52" s="20"/>
      <c r="M52" s="20"/>
    </row>
    <row r="53" spans="1:13" s="11" customFormat="1" ht="25.5">
      <c r="A53" s="110" t="s">
        <v>39</v>
      </c>
      <c r="B53" s="111" t="s">
        <v>224</v>
      </c>
      <c r="C53" s="111" t="s">
        <v>2</v>
      </c>
      <c r="D53" s="19"/>
      <c r="E53" s="19">
        <v>2</v>
      </c>
      <c r="F53" s="21">
        <v>4</v>
      </c>
      <c r="G53" s="20">
        <v>144</v>
      </c>
      <c r="H53" s="20">
        <v>28</v>
      </c>
      <c r="I53" s="20"/>
      <c r="J53" s="20">
        <v>28</v>
      </c>
      <c r="K53" s="20"/>
      <c r="L53" s="20"/>
      <c r="M53" s="20"/>
    </row>
    <row r="54" spans="1:13" s="11" customFormat="1">
      <c r="A54" s="223" t="s">
        <v>65</v>
      </c>
      <c r="B54" s="224"/>
      <c r="C54" s="225"/>
      <c r="D54" s="62"/>
      <c r="E54" s="62"/>
      <c r="F54" s="63">
        <f>F30+F33+F38+F42+F47</f>
        <v>67.5</v>
      </c>
      <c r="G54" s="63">
        <f t="shared" ref="G54:K54" si="7">G30+G33+G38+G42+G47</f>
        <v>2466</v>
      </c>
      <c r="H54" s="63">
        <f t="shared" si="7"/>
        <v>692</v>
      </c>
      <c r="I54" s="63">
        <f t="shared" si="7"/>
        <v>172</v>
      </c>
      <c r="J54" s="63">
        <f t="shared" si="7"/>
        <v>232</v>
      </c>
      <c r="K54" s="63">
        <f t="shared" si="7"/>
        <v>256</v>
      </c>
      <c r="L54" s="64"/>
      <c r="M54" s="64"/>
    </row>
    <row r="55" spans="1:13" s="8" customFormat="1" ht="12.75" customHeight="1">
      <c r="A55" s="22"/>
      <c r="B55" s="213" t="s">
        <v>24</v>
      </c>
      <c r="C55" s="213"/>
      <c r="D55" s="23"/>
      <c r="E55" s="23"/>
      <c r="F55" s="25"/>
      <c r="G55" s="24"/>
      <c r="H55" s="24"/>
      <c r="I55" s="24"/>
      <c r="J55" s="24"/>
      <c r="K55" s="24"/>
      <c r="L55" s="24"/>
      <c r="M55" s="24"/>
    </row>
    <row r="56" spans="1:13" s="11" customFormat="1">
      <c r="A56" s="113">
        <v>1</v>
      </c>
      <c r="B56" s="170" t="s">
        <v>227</v>
      </c>
      <c r="C56" s="170" t="s">
        <v>228</v>
      </c>
      <c r="D56" s="178">
        <v>4</v>
      </c>
      <c r="E56" s="178">
        <v>2</v>
      </c>
      <c r="F56" s="175"/>
      <c r="G56" s="178">
        <v>162</v>
      </c>
      <c r="H56" s="178">
        <v>150</v>
      </c>
      <c r="I56" s="178">
        <v>28</v>
      </c>
      <c r="J56" s="178">
        <v>28</v>
      </c>
      <c r="K56" s="178">
        <v>46</v>
      </c>
      <c r="L56" s="178">
        <v>48</v>
      </c>
      <c r="M56" s="20"/>
    </row>
    <row r="57" spans="1:13" s="11" customFormat="1" ht="25.5">
      <c r="A57" s="113">
        <v>2</v>
      </c>
      <c r="B57" s="170" t="s">
        <v>26</v>
      </c>
      <c r="C57" s="170" t="s">
        <v>269</v>
      </c>
      <c r="D57" s="178"/>
      <c r="E57" s="178">
        <v>1</v>
      </c>
      <c r="F57" s="175" t="s">
        <v>179</v>
      </c>
      <c r="G57" s="178">
        <v>108</v>
      </c>
      <c r="H57" s="178">
        <v>32</v>
      </c>
      <c r="I57" s="178">
        <v>32</v>
      </c>
      <c r="J57" s="178"/>
      <c r="K57" s="178"/>
      <c r="L57" s="178"/>
      <c r="M57" s="20"/>
    </row>
    <row r="58" spans="1:13" s="11" customFormat="1" ht="25.5">
      <c r="A58" s="115">
        <v>3</v>
      </c>
      <c r="B58" s="170" t="s">
        <v>27</v>
      </c>
      <c r="C58" s="170" t="s">
        <v>270</v>
      </c>
      <c r="D58" s="178"/>
      <c r="E58" s="178">
        <v>3</v>
      </c>
      <c r="F58" s="175" t="s">
        <v>179</v>
      </c>
      <c r="G58" s="178">
        <v>108</v>
      </c>
      <c r="H58" s="178">
        <v>30</v>
      </c>
      <c r="I58" s="178"/>
      <c r="J58" s="178"/>
      <c r="K58" s="178">
        <v>30</v>
      </c>
      <c r="L58" s="178"/>
      <c r="M58" s="20"/>
    </row>
    <row r="59" spans="1:13" s="167" customFormat="1" ht="25.5">
      <c r="A59" s="169">
        <v>4</v>
      </c>
      <c r="B59" s="170" t="s">
        <v>290</v>
      </c>
      <c r="C59" s="170" t="s">
        <v>269</v>
      </c>
      <c r="D59" s="178"/>
      <c r="E59" s="178">
        <v>3</v>
      </c>
      <c r="F59" s="175" t="s">
        <v>179</v>
      </c>
      <c r="G59" s="178">
        <v>108</v>
      </c>
      <c r="H59" s="178">
        <v>44</v>
      </c>
      <c r="I59" s="178"/>
      <c r="J59" s="178">
        <v>14</v>
      </c>
      <c r="K59" s="178">
        <v>30</v>
      </c>
      <c r="L59" s="178"/>
      <c r="M59" s="178"/>
    </row>
    <row r="60" spans="1:13" s="167" customFormat="1" ht="38.25">
      <c r="A60" s="169">
        <v>5</v>
      </c>
      <c r="B60" s="170" t="s">
        <v>291</v>
      </c>
      <c r="C60" s="170" t="s">
        <v>270</v>
      </c>
      <c r="D60" s="178"/>
      <c r="E60" s="178">
        <v>3</v>
      </c>
      <c r="F60" s="175" t="s">
        <v>179</v>
      </c>
      <c r="G60" s="178">
        <v>108</v>
      </c>
      <c r="H60" s="178">
        <v>30</v>
      </c>
      <c r="I60" s="178"/>
      <c r="J60" s="178"/>
      <c r="K60" s="178">
        <v>30</v>
      </c>
      <c r="L60" s="178"/>
      <c r="M60" s="178"/>
    </row>
    <row r="61" spans="1:13" s="167" customFormat="1" ht="25.5">
      <c r="A61" s="169">
        <v>6</v>
      </c>
      <c r="B61" s="170" t="s">
        <v>292</v>
      </c>
      <c r="C61" s="170" t="s">
        <v>270</v>
      </c>
      <c r="D61" s="178"/>
      <c r="E61" s="178">
        <v>3</v>
      </c>
      <c r="F61" s="175" t="s">
        <v>179</v>
      </c>
      <c r="G61" s="178">
        <v>108</v>
      </c>
      <c r="H61" s="178">
        <v>44</v>
      </c>
      <c r="I61" s="178"/>
      <c r="J61" s="178">
        <v>14</v>
      </c>
      <c r="K61" s="178">
        <v>30</v>
      </c>
      <c r="L61" s="178"/>
      <c r="M61" s="178"/>
    </row>
    <row r="62" spans="1:13" s="167" customFormat="1" ht="25.5">
      <c r="A62" s="169">
        <v>7</v>
      </c>
      <c r="B62" s="170" t="s">
        <v>293</v>
      </c>
      <c r="C62" s="170" t="s">
        <v>269</v>
      </c>
      <c r="D62" s="178"/>
      <c r="E62" s="178">
        <v>3</v>
      </c>
      <c r="F62" s="175" t="s">
        <v>179</v>
      </c>
      <c r="G62" s="178">
        <v>108</v>
      </c>
      <c r="H62" s="178">
        <v>44</v>
      </c>
      <c r="I62" s="178"/>
      <c r="J62" s="178">
        <v>14</v>
      </c>
      <c r="K62" s="178">
        <v>30</v>
      </c>
      <c r="L62" s="178"/>
      <c r="M62" s="178"/>
    </row>
    <row r="63" spans="1:13" s="11" customFormat="1" ht="25.5">
      <c r="A63" s="115">
        <v>8</v>
      </c>
      <c r="B63" s="170" t="s">
        <v>229</v>
      </c>
      <c r="C63" s="170" t="s">
        <v>294</v>
      </c>
      <c r="D63" s="178"/>
      <c r="E63" s="178">
        <v>1</v>
      </c>
      <c r="F63" s="175" t="s">
        <v>179</v>
      </c>
      <c r="G63" s="178">
        <v>108</v>
      </c>
      <c r="H63" s="178">
        <v>24</v>
      </c>
      <c r="I63" s="178">
        <v>24</v>
      </c>
      <c r="J63" s="178"/>
      <c r="K63" s="178"/>
      <c r="L63" s="178"/>
      <c r="M63" s="20"/>
    </row>
    <row r="64" spans="1:13" s="11" customFormat="1">
      <c r="A64" s="169">
        <v>9</v>
      </c>
      <c r="B64" s="170" t="s">
        <v>295</v>
      </c>
      <c r="C64" s="170" t="s">
        <v>271</v>
      </c>
      <c r="D64" s="178"/>
      <c r="E64" s="178">
        <v>3</v>
      </c>
      <c r="F64" s="175" t="s">
        <v>179</v>
      </c>
      <c r="G64" s="178">
        <v>108</v>
      </c>
      <c r="H64" s="178">
        <v>44</v>
      </c>
      <c r="I64" s="178"/>
      <c r="J64" s="178">
        <v>14</v>
      </c>
      <c r="K64" s="178">
        <v>30</v>
      </c>
      <c r="L64" s="178"/>
      <c r="M64" s="178"/>
    </row>
    <row r="65" spans="1:13" s="11" customFormat="1" ht="25.5">
      <c r="A65" s="115">
        <v>10</v>
      </c>
      <c r="B65" s="170" t="s">
        <v>296</v>
      </c>
      <c r="C65" s="170" t="s">
        <v>268</v>
      </c>
      <c r="D65" s="178"/>
      <c r="E65" s="178">
        <v>3</v>
      </c>
      <c r="F65" s="175" t="s">
        <v>179</v>
      </c>
      <c r="G65" s="178">
        <v>108</v>
      </c>
      <c r="H65" s="178">
        <v>44</v>
      </c>
      <c r="I65" s="178"/>
      <c r="J65" s="178">
        <v>14</v>
      </c>
      <c r="K65" s="178">
        <v>30</v>
      </c>
      <c r="L65" s="178"/>
      <c r="M65" s="20"/>
    </row>
    <row r="66" spans="1:13" s="11" customFormat="1" ht="30" customHeight="1">
      <c r="A66" s="115">
        <v>11</v>
      </c>
      <c r="B66" s="170" t="s">
        <v>297</v>
      </c>
      <c r="C66" s="170" t="s">
        <v>233</v>
      </c>
      <c r="D66" s="178"/>
      <c r="E66" s="178">
        <v>3</v>
      </c>
      <c r="F66" s="175" t="s">
        <v>179</v>
      </c>
      <c r="G66" s="178">
        <v>108</v>
      </c>
      <c r="H66" s="178">
        <v>44</v>
      </c>
      <c r="I66" s="178"/>
      <c r="J66" s="178">
        <v>14</v>
      </c>
      <c r="K66" s="178">
        <v>30</v>
      </c>
      <c r="L66" s="178"/>
      <c r="M66" s="20"/>
    </row>
    <row r="67" spans="1:13" s="11" customFormat="1">
      <c r="A67" s="234" t="s">
        <v>66</v>
      </c>
      <c r="B67" s="235"/>
      <c r="C67" s="236"/>
      <c r="D67" s="42"/>
      <c r="E67" s="42"/>
      <c r="F67" s="112">
        <f t="shared" ref="F67:L67" si="8">SUM(F56:F66)+F54</f>
        <v>67.5</v>
      </c>
      <c r="G67" s="112">
        <f t="shared" si="8"/>
        <v>3708</v>
      </c>
      <c r="H67" s="112">
        <f t="shared" si="8"/>
        <v>1222</v>
      </c>
      <c r="I67" s="112">
        <f t="shared" si="8"/>
        <v>256</v>
      </c>
      <c r="J67" s="112">
        <f t="shared" si="8"/>
        <v>344</v>
      </c>
      <c r="K67" s="112">
        <f t="shared" si="8"/>
        <v>542</v>
      </c>
      <c r="L67" s="112">
        <f t="shared" si="8"/>
        <v>48</v>
      </c>
      <c r="M67" s="44"/>
    </row>
    <row r="68" spans="1:13">
      <c r="A68" s="4" t="s">
        <v>11</v>
      </c>
      <c r="B68" s="6" t="s">
        <v>12</v>
      </c>
      <c r="C68" s="2"/>
      <c r="D68" s="2"/>
      <c r="E68" s="2"/>
      <c r="G68" s="214"/>
      <c r="H68" s="214"/>
      <c r="I68" s="45"/>
      <c r="J68" s="45"/>
      <c r="K68" s="45"/>
      <c r="L68" s="45"/>
      <c r="M68" s="45"/>
    </row>
    <row r="69" spans="1:13" ht="15.75">
      <c r="A69" s="4" t="s">
        <v>13</v>
      </c>
      <c r="B69" s="6" t="s">
        <v>14</v>
      </c>
      <c r="C69" s="2"/>
      <c r="D69" s="202" t="s">
        <v>61</v>
      </c>
      <c r="E69" s="202"/>
      <c r="F69" s="202"/>
      <c r="G69" s="202"/>
      <c r="H69" s="202"/>
      <c r="I69" s="202"/>
      <c r="J69" s="202"/>
      <c r="K69" s="47" t="s">
        <v>72</v>
      </c>
      <c r="L69" s="47"/>
      <c r="M69" s="47"/>
    </row>
    <row r="70" spans="1:13">
      <c r="A70" s="4" t="s">
        <v>15</v>
      </c>
      <c r="B70" s="164" t="s">
        <v>288</v>
      </c>
      <c r="C70" s="2"/>
      <c r="D70" s="2"/>
      <c r="E70" s="2"/>
      <c r="G70" s="45"/>
      <c r="H70" s="45"/>
      <c r="I70" s="45"/>
      <c r="J70" s="45"/>
      <c r="K70" s="45"/>
      <c r="L70" s="45"/>
      <c r="M70" s="45"/>
    </row>
    <row r="71" spans="1:13" ht="15.75">
      <c r="A71" s="36"/>
      <c r="B71" s="47" t="s">
        <v>62</v>
      </c>
      <c r="C71" s="37"/>
      <c r="D71" s="202" t="s">
        <v>63</v>
      </c>
      <c r="E71" s="202"/>
      <c r="F71" s="202"/>
      <c r="G71" s="202"/>
      <c r="H71" s="202"/>
      <c r="I71" s="202"/>
      <c r="J71" s="202"/>
      <c r="K71" s="47" t="s">
        <v>64</v>
      </c>
      <c r="L71" s="47"/>
    </row>
    <row r="72" spans="1:13" ht="15.75">
      <c r="A72" s="36"/>
      <c r="B72" s="46"/>
      <c r="C72" s="37"/>
      <c r="D72" s="2"/>
      <c r="E72" s="2"/>
      <c r="F72" s="2"/>
      <c r="M72" s="47"/>
    </row>
    <row r="73" spans="1:13">
      <c r="B73" s="2"/>
      <c r="C73" s="2"/>
      <c r="D73" s="2"/>
      <c r="E73" s="2"/>
    </row>
  </sheetData>
  <mergeCells count="32">
    <mergeCell ref="A7:M7"/>
    <mergeCell ref="A5:M5"/>
    <mergeCell ref="D69:J69"/>
    <mergeCell ref="D71:J71"/>
    <mergeCell ref="A13:M13"/>
    <mergeCell ref="A54:C54"/>
    <mergeCell ref="A67:C67"/>
    <mergeCell ref="A31:M31"/>
    <mergeCell ref="M10:M12"/>
    <mergeCell ref="H10:H12"/>
    <mergeCell ref="B38:C38"/>
    <mergeCell ref="A32:M32"/>
    <mergeCell ref="B25:C25"/>
    <mergeCell ref="B26:C26"/>
    <mergeCell ref="D10:E11"/>
    <mergeCell ref="F10:F12"/>
    <mergeCell ref="A1:M1"/>
    <mergeCell ref="A2:M2"/>
    <mergeCell ref="A3:M3"/>
    <mergeCell ref="A4:M4"/>
    <mergeCell ref="A6:M6"/>
    <mergeCell ref="I10:L11"/>
    <mergeCell ref="G68:H68"/>
    <mergeCell ref="G10:G12"/>
    <mergeCell ref="A10:A12"/>
    <mergeCell ref="B10:B12"/>
    <mergeCell ref="C10:C12"/>
    <mergeCell ref="B23:C23"/>
    <mergeCell ref="B55:C55"/>
    <mergeCell ref="B33:C33"/>
    <mergeCell ref="B42:C42"/>
    <mergeCell ref="B47:C47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53" orientation="portrait" verticalDpi="300" r:id="rId1"/>
  <headerFooter alignWithMargins="0"/>
  <rowBreaks count="1" manualBreakCount="1">
    <brk id="2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topLeftCell="A3" zoomScaleNormal="100" zoomScaleSheetLayoutView="80" workbookViewId="0">
      <selection activeCell="D45" sqref="D45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t="29.25" customHeight="1">
      <c r="A1" s="194" t="s">
        <v>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20.25" customHeight="1">
      <c r="A2" s="194" t="s">
        <v>67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20.25">
      <c r="A3" s="195" t="s">
        <v>68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>
      <c r="A4" s="196" t="s">
        <v>58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>
      <c r="A5" s="196" t="s">
        <v>71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>
      <c r="A6" s="194" t="s">
        <v>80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>
      <c r="A7" s="194" t="s">
        <v>275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>
      <c r="A8" s="40" t="s">
        <v>0</v>
      </c>
      <c r="B8" s="39"/>
      <c r="C8" s="39"/>
      <c r="D8" s="41"/>
      <c r="E8" s="41"/>
      <c r="F8" s="38"/>
      <c r="G8" s="38"/>
      <c r="H8" s="38"/>
      <c r="I8" s="38"/>
      <c r="L8" s="5"/>
    </row>
    <row r="9" spans="1:13">
      <c r="A9" s="40" t="s">
        <v>70</v>
      </c>
      <c r="B9" s="39"/>
      <c r="C9" s="39"/>
      <c r="D9" s="41"/>
      <c r="E9" s="41"/>
      <c r="F9" s="38"/>
      <c r="G9" s="38"/>
      <c r="H9" s="38"/>
      <c r="I9" s="38"/>
      <c r="L9" s="5"/>
    </row>
    <row r="10" spans="1:13" ht="24.95" customHeight="1">
      <c r="A10" s="197" t="s">
        <v>46</v>
      </c>
      <c r="B10" s="197" t="s">
        <v>47</v>
      </c>
      <c r="C10" s="197" t="s">
        <v>48</v>
      </c>
      <c r="D10" s="197" t="s">
        <v>49</v>
      </c>
      <c r="E10" s="197"/>
      <c r="F10" s="197" t="s">
        <v>52</v>
      </c>
      <c r="G10" s="197" t="s">
        <v>53</v>
      </c>
      <c r="H10" s="237" t="s">
        <v>55</v>
      </c>
      <c r="I10" s="197" t="s">
        <v>56</v>
      </c>
      <c r="J10" s="197"/>
      <c r="K10" s="197"/>
      <c r="L10" s="197"/>
      <c r="M10" s="198" t="s">
        <v>59</v>
      </c>
    </row>
    <row r="11" spans="1:13" ht="24.95" customHeight="1">
      <c r="A11" s="197"/>
      <c r="B11" s="197"/>
      <c r="C11" s="197"/>
      <c r="D11" s="197"/>
      <c r="E11" s="197"/>
      <c r="F11" s="197"/>
      <c r="G11" s="197"/>
      <c r="H11" s="238"/>
      <c r="I11" s="197"/>
      <c r="J11" s="197"/>
      <c r="K11" s="197"/>
      <c r="L11" s="197"/>
      <c r="M11" s="199"/>
    </row>
    <row r="12" spans="1:13" ht="30" customHeight="1">
      <c r="A12" s="197"/>
      <c r="B12" s="197"/>
      <c r="C12" s="197"/>
      <c r="D12" s="12" t="s">
        <v>50</v>
      </c>
      <c r="E12" s="12" t="s">
        <v>51</v>
      </c>
      <c r="F12" s="197"/>
      <c r="G12" s="197"/>
      <c r="H12" s="239"/>
      <c r="I12" s="13" t="s">
        <v>34</v>
      </c>
      <c r="J12" s="13" t="s">
        <v>35</v>
      </c>
      <c r="K12" s="13" t="s">
        <v>36</v>
      </c>
      <c r="L12" s="13" t="s">
        <v>37</v>
      </c>
      <c r="M12" s="200"/>
    </row>
    <row r="13" spans="1:13" s="9" customFormat="1" ht="17.25" customHeight="1">
      <c r="A13" s="203" t="s">
        <v>60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5"/>
    </row>
    <row r="14" spans="1:13" s="11" customFormat="1" ht="14.25">
      <c r="A14" s="116">
        <v>1</v>
      </c>
      <c r="B14" s="117" t="s">
        <v>82</v>
      </c>
      <c r="C14" s="117" t="s">
        <v>5</v>
      </c>
      <c r="D14" s="118">
        <v>3</v>
      </c>
      <c r="E14" s="118"/>
      <c r="F14" s="120">
        <v>3</v>
      </c>
      <c r="G14" s="119">
        <v>108</v>
      </c>
      <c r="H14" s="119">
        <v>68</v>
      </c>
      <c r="I14" s="121"/>
      <c r="J14" s="121">
        <v>28</v>
      </c>
      <c r="K14" s="121">
        <v>40</v>
      </c>
      <c r="L14" s="121"/>
      <c r="M14" s="66" t="s">
        <v>81</v>
      </c>
    </row>
    <row r="15" spans="1:13" s="114" customFormat="1" ht="25.5">
      <c r="A15" s="122">
        <v>2</v>
      </c>
      <c r="B15" s="123" t="s">
        <v>232</v>
      </c>
      <c r="C15" s="123" t="s">
        <v>233</v>
      </c>
      <c r="D15" s="124"/>
      <c r="E15" s="124">
        <v>1</v>
      </c>
      <c r="F15" s="126">
        <v>2.5</v>
      </c>
      <c r="G15" s="125">
        <v>90</v>
      </c>
      <c r="H15" s="125">
        <f>SUM(I15:L15)</f>
        <v>32</v>
      </c>
      <c r="I15" s="127">
        <v>32</v>
      </c>
      <c r="J15" s="127"/>
      <c r="K15" s="127"/>
      <c r="L15" s="127"/>
      <c r="M15" s="66" t="s">
        <v>81</v>
      </c>
    </row>
    <row r="16" spans="1:13" s="114" customFormat="1" ht="25.5">
      <c r="A16" s="128">
        <v>3</v>
      </c>
      <c r="B16" s="129" t="s">
        <v>17</v>
      </c>
      <c r="C16" s="129" t="s">
        <v>2</v>
      </c>
      <c r="D16" s="130">
        <v>3</v>
      </c>
      <c r="E16" s="130"/>
      <c r="F16" s="132">
        <v>3.5</v>
      </c>
      <c r="G16" s="131">
        <v>126</v>
      </c>
      <c r="H16" s="178">
        <f t="shared" ref="H16:H20" si="0">SUM(I16:L16)</f>
        <v>54</v>
      </c>
      <c r="I16" s="134"/>
      <c r="J16" s="134">
        <v>14</v>
      </c>
      <c r="K16" s="134">
        <v>40</v>
      </c>
      <c r="L16" s="134"/>
      <c r="M16" s="66" t="s">
        <v>81</v>
      </c>
    </row>
    <row r="17" spans="1:13" s="114" customFormat="1" ht="14.25">
      <c r="A17" s="128">
        <v>4</v>
      </c>
      <c r="B17" s="129" t="s">
        <v>234</v>
      </c>
      <c r="C17" s="129" t="s">
        <v>1</v>
      </c>
      <c r="D17" s="130">
        <v>2</v>
      </c>
      <c r="E17" s="130"/>
      <c r="F17" s="132">
        <v>3.5</v>
      </c>
      <c r="G17" s="131">
        <v>126</v>
      </c>
      <c r="H17" s="178">
        <f t="shared" si="0"/>
        <v>46</v>
      </c>
      <c r="I17" s="134">
        <v>32</v>
      </c>
      <c r="J17" s="134">
        <v>14</v>
      </c>
      <c r="K17" s="134"/>
      <c r="L17" s="134"/>
      <c r="M17" s="66" t="s">
        <v>81</v>
      </c>
    </row>
    <row r="18" spans="1:13" s="114" customFormat="1" ht="25.5">
      <c r="A18" s="128">
        <v>5</v>
      </c>
      <c r="B18" s="129" t="s">
        <v>235</v>
      </c>
      <c r="C18" s="129" t="s">
        <v>3</v>
      </c>
      <c r="D18" s="130"/>
      <c r="E18" s="130">
        <v>2</v>
      </c>
      <c r="F18" s="132">
        <v>3.5</v>
      </c>
      <c r="G18" s="131">
        <v>126</v>
      </c>
      <c r="H18" s="178">
        <f t="shared" si="0"/>
        <v>46</v>
      </c>
      <c r="I18" s="134">
        <v>32</v>
      </c>
      <c r="J18" s="134">
        <v>14</v>
      </c>
      <c r="K18" s="134"/>
      <c r="L18" s="134"/>
      <c r="M18" s="66" t="s">
        <v>81</v>
      </c>
    </row>
    <row r="19" spans="1:13" s="114" customFormat="1" ht="25.5">
      <c r="A19" s="128">
        <v>6</v>
      </c>
      <c r="B19" s="129" t="s">
        <v>236</v>
      </c>
      <c r="C19" s="129" t="s">
        <v>4</v>
      </c>
      <c r="D19" s="130">
        <v>2</v>
      </c>
      <c r="E19" s="130"/>
      <c r="F19" s="132">
        <v>3.5</v>
      </c>
      <c r="G19" s="131">
        <v>126</v>
      </c>
      <c r="H19" s="178">
        <f t="shared" si="0"/>
        <v>46</v>
      </c>
      <c r="I19" s="134">
        <v>32</v>
      </c>
      <c r="J19" s="134">
        <v>14</v>
      </c>
      <c r="K19" s="134"/>
      <c r="L19" s="134"/>
      <c r="M19" s="66" t="s">
        <v>81</v>
      </c>
    </row>
    <row r="20" spans="1:13" s="11" customFormat="1" ht="25.5">
      <c r="A20" s="18">
        <v>7</v>
      </c>
      <c r="B20" s="19" t="s">
        <v>23</v>
      </c>
      <c r="C20" s="19" t="s">
        <v>2</v>
      </c>
      <c r="D20" s="19"/>
      <c r="E20" s="19">
        <v>3</v>
      </c>
      <c r="F20" s="21">
        <v>0.5</v>
      </c>
      <c r="G20" s="20">
        <v>108</v>
      </c>
      <c r="H20" s="178">
        <f t="shared" si="0"/>
        <v>108</v>
      </c>
      <c r="I20" s="20">
        <v>36</v>
      </c>
      <c r="J20" s="20">
        <v>36</v>
      </c>
      <c r="K20" s="20">
        <v>36</v>
      </c>
      <c r="L20" s="20"/>
      <c r="M20" s="66" t="s">
        <v>81</v>
      </c>
    </row>
    <row r="21" spans="1:13" s="133" customFormat="1" ht="14.25">
      <c r="A21" s="95"/>
      <c r="B21" s="222" t="s">
        <v>127</v>
      </c>
      <c r="C21" s="222"/>
      <c r="D21" s="99"/>
      <c r="E21" s="99"/>
      <c r="F21" s="98">
        <v>9</v>
      </c>
      <c r="G21" s="99">
        <f>G22</f>
        <v>288</v>
      </c>
      <c r="H21" s="99"/>
      <c r="I21" s="99"/>
      <c r="J21" s="99"/>
      <c r="K21" s="99"/>
      <c r="L21" s="99"/>
      <c r="M21" s="107"/>
    </row>
    <row r="22" spans="1:13" s="133" customFormat="1" ht="15">
      <c r="A22" s="135">
        <v>1</v>
      </c>
      <c r="B22" s="136" t="s">
        <v>238</v>
      </c>
      <c r="C22" s="136"/>
      <c r="D22" s="137"/>
      <c r="E22" s="137">
        <v>4</v>
      </c>
      <c r="F22" s="141">
        <v>9</v>
      </c>
      <c r="G22" s="140">
        <v>288</v>
      </c>
      <c r="H22" s="140"/>
      <c r="I22" s="145"/>
      <c r="J22" s="145"/>
      <c r="K22" s="145"/>
      <c r="L22" s="147" t="s">
        <v>9</v>
      </c>
      <c r="M22" s="66" t="s">
        <v>81</v>
      </c>
    </row>
    <row r="23" spans="1:13" s="133" customFormat="1" ht="27.75" customHeight="1">
      <c r="A23" s="95"/>
      <c r="B23" s="222" t="s">
        <v>79</v>
      </c>
      <c r="C23" s="222"/>
      <c r="D23" s="99"/>
      <c r="E23" s="99"/>
      <c r="F23" s="98">
        <v>10</v>
      </c>
      <c r="G23" s="99">
        <v>360</v>
      </c>
      <c r="H23" s="99"/>
      <c r="I23" s="99"/>
      <c r="J23" s="99"/>
      <c r="K23" s="99"/>
      <c r="L23" s="99"/>
      <c r="M23" s="107"/>
    </row>
    <row r="24" spans="1:13" s="133" customFormat="1" ht="14.25">
      <c r="A24" s="138" t="s">
        <v>34</v>
      </c>
      <c r="B24" s="221" t="s">
        <v>32</v>
      </c>
      <c r="C24" s="221"/>
      <c r="D24" s="139"/>
      <c r="E24" s="139"/>
      <c r="F24" s="143">
        <v>3</v>
      </c>
      <c r="G24" s="142">
        <v>108</v>
      </c>
      <c r="H24" s="142"/>
      <c r="I24" s="146"/>
      <c r="J24" s="146"/>
      <c r="K24" s="146"/>
      <c r="L24" s="146"/>
      <c r="M24" s="66"/>
    </row>
    <row r="25" spans="1:13" s="133" customFormat="1" ht="15">
      <c r="A25" s="135" t="s">
        <v>45</v>
      </c>
      <c r="B25" s="136" t="s">
        <v>239</v>
      </c>
      <c r="C25" s="136"/>
      <c r="D25" s="137">
        <v>4</v>
      </c>
      <c r="E25" s="137"/>
      <c r="F25" s="141">
        <v>3</v>
      </c>
      <c r="G25" s="140">
        <v>108</v>
      </c>
      <c r="H25" s="140"/>
      <c r="I25" s="145"/>
      <c r="J25" s="145"/>
      <c r="K25" s="145"/>
      <c r="L25" s="147" t="s">
        <v>9</v>
      </c>
      <c r="M25" s="66" t="s">
        <v>81</v>
      </c>
    </row>
    <row r="26" spans="1:13" s="133" customFormat="1" ht="25.5">
      <c r="A26" s="135" t="s">
        <v>35</v>
      </c>
      <c r="B26" s="136" t="s">
        <v>31</v>
      </c>
      <c r="C26" s="136"/>
      <c r="D26" s="137">
        <v>4</v>
      </c>
      <c r="E26" s="137"/>
      <c r="F26" s="141">
        <v>7</v>
      </c>
      <c r="G26" s="140">
        <v>252</v>
      </c>
      <c r="H26" s="140"/>
      <c r="I26" s="145"/>
      <c r="J26" s="145"/>
      <c r="K26" s="145"/>
      <c r="L26" s="147" t="s">
        <v>9</v>
      </c>
      <c r="M26" s="66" t="s">
        <v>81</v>
      </c>
    </row>
    <row r="27" spans="1:13" s="11" customFormat="1">
      <c r="A27" s="57"/>
      <c r="B27" s="58"/>
      <c r="C27" s="58"/>
      <c r="D27" s="58"/>
      <c r="E27" s="58"/>
      <c r="F27" s="59">
        <f>SUM(F14:F20)+F21+F23</f>
        <v>39</v>
      </c>
      <c r="G27" s="59">
        <f t="shared" ref="G27:M27" si="1">SUM(G14:G20)+G21+G23</f>
        <v>1458</v>
      </c>
      <c r="H27" s="59">
        <f t="shared" si="1"/>
        <v>400</v>
      </c>
      <c r="I27" s="59">
        <f t="shared" si="1"/>
        <v>164</v>
      </c>
      <c r="J27" s="59">
        <f t="shared" si="1"/>
        <v>120</v>
      </c>
      <c r="K27" s="59">
        <f t="shared" si="1"/>
        <v>116</v>
      </c>
      <c r="L27" s="59">
        <f t="shared" si="1"/>
        <v>0</v>
      </c>
      <c r="M27" s="59">
        <f t="shared" si="1"/>
        <v>0</v>
      </c>
    </row>
    <row r="28" spans="1:13" s="11" customFormat="1" ht="15.75">
      <c r="A28" s="203" t="s">
        <v>280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5"/>
    </row>
    <row r="29" spans="1:13" s="11" customFormat="1" ht="18.75" customHeight="1">
      <c r="A29" s="218" t="s">
        <v>230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20"/>
    </row>
    <row r="30" spans="1:13" s="9" customFormat="1" ht="12.75" customHeight="1">
      <c r="A30" s="14">
        <v>1</v>
      </c>
      <c r="B30" s="227" t="s">
        <v>301</v>
      </c>
      <c r="C30" s="227"/>
      <c r="D30" s="15"/>
      <c r="E30" s="15"/>
      <c r="F30" s="17">
        <v>6</v>
      </c>
      <c r="G30" s="16">
        <v>216</v>
      </c>
      <c r="H30" s="16">
        <v>64</v>
      </c>
      <c r="I30" s="16">
        <v>64</v>
      </c>
      <c r="J30" s="16"/>
      <c r="K30" s="16"/>
      <c r="L30" s="16"/>
      <c r="M30" s="16"/>
    </row>
    <row r="31" spans="1:13" s="11" customFormat="1" ht="25.5">
      <c r="A31" s="148">
        <v>1</v>
      </c>
      <c r="B31" s="149" t="s">
        <v>240</v>
      </c>
      <c r="C31" s="149" t="s">
        <v>2</v>
      </c>
      <c r="D31" s="150"/>
      <c r="E31" s="150">
        <v>1</v>
      </c>
      <c r="F31" s="152">
        <v>3</v>
      </c>
      <c r="G31" s="151">
        <v>108</v>
      </c>
      <c r="H31" s="151">
        <v>32</v>
      </c>
      <c r="I31" s="155">
        <v>32</v>
      </c>
      <c r="J31" s="155"/>
      <c r="K31" s="155"/>
      <c r="L31" s="155"/>
      <c r="M31" s="20"/>
    </row>
    <row r="32" spans="1:13" s="11" customFormat="1" ht="25.5">
      <c r="A32" s="148">
        <v>2</v>
      </c>
      <c r="B32" s="149" t="s">
        <v>241</v>
      </c>
      <c r="C32" s="149" t="s">
        <v>2</v>
      </c>
      <c r="D32" s="150"/>
      <c r="E32" s="178">
        <v>1</v>
      </c>
      <c r="F32" s="175">
        <v>3</v>
      </c>
      <c r="G32" s="178">
        <v>108</v>
      </c>
      <c r="H32" s="178">
        <v>32</v>
      </c>
      <c r="I32" s="178">
        <v>32</v>
      </c>
      <c r="J32" s="178"/>
      <c r="K32" s="178"/>
      <c r="L32" s="178"/>
      <c r="M32" s="20"/>
    </row>
    <row r="33" spans="1:13" s="11" customFormat="1" ht="25.5">
      <c r="A33" s="148">
        <v>3</v>
      </c>
      <c r="B33" s="149" t="s">
        <v>242</v>
      </c>
      <c r="C33" s="149" t="s">
        <v>2</v>
      </c>
      <c r="D33" s="150"/>
      <c r="E33" s="178">
        <v>1</v>
      </c>
      <c r="F33" s="175">
        <v>3</v>
      </c>
      <c r="G33" s="178">
        <v>108</v>
      </c>
      <c r="H33" s="178">
        <v>32</v>
      </c>
      <c r="I33" s="178">
        <v>32</v>
      </c>
      <c r="J33" s="178"/>
      <c r="K33" s="178"/>
      <c r="L33" s="178"/>
      <c r="M33" s="20"/>
    </row>
    <row r="34" spans="1:13" s="144" customFormat="1" ht="25.5">
      <c r="A34" s="148">
        <v>4</v>
      </c>
      <c r="B34" s="149" t="s">
        <v>243</v>
      </c>
      <c r="C34" s="149" t="s">
        <v>2</v>
      </c>
      <c r="D34" s="150"/>
      <c r="E34" s="178">
        <v>1</v>
      </c>
      <c r="F34" s="175">
        <v>3</v>
      </c>
      <c r="G34" s="178">
        <v>108</v>
      </c>
      <c r="H34" s="178">
        <v>32</v>
      </c>
      <c r="I34" s="178">
        <v>32</v>
      </c>
      <c r="J34" s="178"/>
      <c r="K34" s="178"/>
      <c r="L34" s="178"/>
      <c r="M34" s="145"/>
    </row>
    <row r="35" spans="1:13" s="167" customFormat="1" ht="25.5">
      <c r="A35" s="169">
        <v>5</v>
      </c>
      <c r="B35" s="103" t="s">
        <v>299</v>
      </c>
      <c r="C35" s="170" t="s">
        <v>2</v>
      </c>
      <c r="D35" s="178"/>
      <c r="E35" s="178">
        <v>1</v>
      </c>
      <c r="F35" s="175">
        <v>3</v>
      </c>
      <c r="G35" s="178">
        <v>108</v>
      </c>
      <c r="H35" s="178">
        <v>32</v>
      </c>
      <c r="I35" s="178">
        <v>32</v>
      </c>
      <c r="J35" s="178"/>
      <c r="K35" s="178"/>
      <c r="L35" s="178"/>
      <c r="M35" s="178"/>
    </row>
    <row r="36" spans="1:13" s="167" customFormat="1">
      <c r="A36" s="172">
        <v>2</v>
      </c>
      <c r="B36" s="227" t="s">
        <v>263</v>
      </c>
      <c r="C36" s="227"/>
      <c r="D36" s="173"/>
      <c r="E36" s="173"/>
      <c r="F36" s="177">
        <v>12</v>
      </c>
      <c r="G36" s="176">
        <v>432</v>
      </c>
      <c r="H36" s="176">
        <v>176</v>
      </c>
      <c r="I36" s="179"/>
      <c r="J36" s="179">
        <v>56</v>
      </c>
      <c r="K36" s="179">
        <v>120</v>
      </c>
      <c r="L36" s="179"/>
      <c r="M36" s="168"/>
    </row>
    <row r="37" spans="1:13" s="167" customFormat="1" ht="25.5">
      <c r="A37" s="169" t="s">
        <v>34</v>
      </c>
      <c r="B37" s="170" t="s">
        <v>249</v>
      </c>
      <c r="C37" s="170" t="s">
        <v>3</v>
      </c>
      <c r="D37" s="171"/>
      <c r="E37" s="171">
        <v>3</v>
      </c>
      <c r="F37" s="175">
        <v>3</v>
      </c>
      <c r="G37" s="174">
        <v>108</v>
      </c>
      <c r="H37" s="174">
        <v>44</v>
      </c>
      <c r="I37" s="178"/>
      <c r="J37" s="178">
        <v>14</v>
      </c>
      <c r="K37" s="178">
        <v>30</v>
      </c>
      <c r="L37" s="178"/>
      <c r="M37" s="168"/>
    </row>
    <row r="38" spans="1:13" s="167" customFormat="1" ht="25.5">
      <c r="A38" s="169" t="s">
        <v>35</v>
      </c>
      <c r="B38" s="170" t="s">
        <v>250</v>
      </c>
      <c r="C38" s="170" t="s">
        <v>3</v>
      </c>
      <c r="D38" s="178"/>
      <c r="E38" s="178">
        <v>3</v>
      </c>
      <c r="F38" s="175">
        <v>3</v>
      </c>
      <c r="G38" s="178">
        <v>108</v>
      </c>
      <c r="H38" s="178">
        <v>44</v>
      </c>
      <c r="I38" s="178"/>
      <c r="J38" s="178">
        <v>14</v>
      </c>
      <c r="K38" s="178">
        <v>30</v>
      </c>
      <c r="L38" s="178"/>
      <c r="M38" s="178"/>
    </row>
    <row r="39" spans="1:13" s="167" customFormat="1" ht="25.5">
      <c r="A39" s="169" t="s">
        <v>36</v>
      </c>
      <c r="B39" s="170" t="s">
        <v>251</v>
      </c>
      <c r="C39" s="170" t="s">
        <v>3</v>
      </c>
      <c r="D39" s="178"/>
      <c r="E39" s="178">
        <v>3</v>
      </c>
      <c r="F39" s="175">
        <v>3</v>
      </c>
      <c r="G39" s="178">
        <v>108</v>
      </c>
      <c r="H39" s="178">
        <v>44</v>
      </c>
      <c r="I39" s="178"/>
      <c r="J39" s="178">
        <v>14</v>
      </c>
      <c r="K39" s="178">
        <v>30</v>
      </c>
      <c r="L39" s="178"/>
      <c r="M39" s="178"/>
    </row>
    <row r="40" spans="1:13" s="167" customFormat="1" ht="25.5">
      <c r="A40" s="169" t="s">
        <v>37</v>
      </c>
      <c r="B40" s="103" t="s">
        <v>300</v>
      </c>
      <c r="C40" s="170" t="s">
        <v>3</v>
      </c>
      <c r="D40" s="178"/>
      <c r="E40" s="178">
        <v>3</v>
      </c>
      <c r="F40" s="175">
        <v>3</v>
      </c>
      <c r="G40" s="178">
        <v>108</v>
      </c>
      <c r="H40" s="178">
        <v>44</v>
      </c>
      <c r="I40" s="178"/>
      <c r="J40" s="178">
        <v>14</v>
      </c>
      <c r="K40" s="178">
        <v>30</v>
      </c>
      <c r="L40" s="178"/>
      <c r="M40" s="178"/>
    </row>
    <row r="41" spans="1:13" s="167" customFormat="1" ht="25.5">
      <c r="A41" s="169" t="s">
        <v>38</v>
      </c>
      <c r="B41" s="170" t="s">
        <v>252</v>
      </c>
      <c r="C41" s="170" t="s">
        <v>1</v>
      </c>
      <c r="D41" s="178"/>
      <c r="E41" s="178">
        <v>3</v>
      </c>
      <c r="F41" s="175">
        <v>3</v>
      </c>
      <c r="G41" s="178">
        <v>108</v>
      </c>
      <c r="H41" s="178">
        <v>44</v>
      </c>
      <c r="I41" s="178"/>
      <c r="J41" s="178">
        <v>14</v>
      </c>
      <c r="K41" s="178">
        <v>30</v>
      </c>
      <c r="L41" s="178"/>
      <c r="M41" s="178"/>
    </row>
    <row r="42" spans="1:13" s="167" customFormat="1">
      <c r="A42" s="169" t="s">
        <v>39</v>
      </c>
      <c r="B42" s="170" t="s">
        <v>253</v>
      </c>
      <c r="C42" s="170" t="s">
        <v>1</v>
      </c>
      <c r="D42" s="178"/>
      <c r="E42" s="178">
        <v>3</v>
      </c>
      <c r="F42" s="175">
        <v>3</v>
      </c>
      <c r="G42" s="178">
        <v>108</v>
      </c>
      <c r="H42" s="178">
        <v>44</v>
      </c>
      <c r="I42" s="178"/>
      <c r="J42" s="178">
        <v>14</v>
      </c>
      <c r="K42" s="178">
        <v>30</v>
      </c>
      <c r="L42" s="178"/>
      <c r="M42" s="178"/>
    </row>
    <row r="43" spans="1:13" s="167" customFormat="1" ht="25.5">
      <c r="A43" s="169" t="s">
        <v>40</v>
      </c>
      <c r="B43" s="170" t="s">
        <v>254</v>
      </c>
      <c r="C43" s="170" t="s">
        <v>1</v>
      </c>
      <c r="D43" s="178"/>
      <c r="E43" s="178">
        <v>3</v>
      </c>
      <c r="F43" s="175">
        <v>3</v>
      </c>
      <c r="G43" s="178">
        <v>108</v>
      </c>
      <c r="H43" s="178">
        <v>44</v>
      </c>
      <c r="I43" s="178"/>
      <c r="J43" s="178">
        <v>14</v>
      </c>
      <c r="K43" s="178">
        <v>30</v>
      </c>
      <c r="L43" s="178"/>
      <c r="M43" s="178"/>
    </row>
    <row r="44" spans="1:13" s="167" customFormat="1" ht="25.5">
      <c r="A44" s="169" t="s">
        <v>41</v>
      </c>
      <c r="B44" s="170" t="s">
        <v>255</v>
      </c>
      <c r="C44" s="170" t="s">
        <v>1</v>
      </c>
      <c r="D44" s="178"/>
      <c r="E44" s="178">
        <v>3</v>
      </c>
      <c r="F44" s="175">
        <v>3</v>
      </c>
      <c r="G44" s="178">
        <v>108</v>
      </c>
      <c r="H44" s="178">
        <v>44</v>
      </c>
      <c r="I44" s="178"/>
      <c r="J44" s="178">
        <v>14</v>
      </c>
      <c r="K44" s="178">
        <v>30</v>
      </c>
      <c r="L44" s="178"/>
      <c r="M44" s="178"/>
    </row>
    <row r="45" spans="1:13" s="167" customFormat="1" ht="25.5">
      <c r="A45" s="169" t="s">
        <v>42</v>
      </c>
      <c r="B45" s="170" t="s">
        <v>16</v>
      </c>
      <c r="C45" s="170" t="s">
        <v>4</v>
      </c>
      <c r="D45" s="178"/>
      <c r="E45" s="178">
        <v>3</v>
      </c>
      <c r="F45" s="175">
        <v>3</v>
      </c>
      <c r="G45" s="178">
        <v>108</v>
      </c>
      <c r="H45" s="178">
        <v>44</v>
      </c>
      <c r="I45" s="178"/>
      <c r="J45" s="178">
        <v>14</v>
      </c>
      <c r="K45" s="178">
        <v>30</v>
      </c>
      <c r="L45" s="178"/>
      <c r="M45" s="178"/>
    </row>
    <row r="46" spans="1:13" s="167" customFormat="1" ht="25.5">
      <c r="A46" s="169" t="s">
        <v>43</v>
      </c>
      <c r="B46" s="170" t="s">
        <v>257</v>
      </c>
      <c r="C46" s="170" t="s">
        <v>4</v>
      </c>
      <c r="D46" s="178"/>
      <c r="E46" s="178">
        <v>3</v>
      </c>
      <c r="F46" s="175">
        <v>3</v>
      </c>
      <c r="G46" s="178">
        <v>108</v>
      </c>
      <c r="H46" s="178">
        <v>44</v>
      </c>
      <c r="I46" s="178"/>
      <c r="J46" s="178">
        <v>14</v>
      </c>
      <c r="K46" s="178">
        <v>30</v>
      </c>
      <c r="L46" s="178"/>
      <c r="M46" s="178"/>
    </row>
    <row r="47" spans="1:13" s="167" customFormat="1">
      <c r="A47" s="169" t="s">
        <v>44</v>
      </c>
      <c r="B47" s="170" t="s">
        <v>256</v>
      </c>
      <c r="C47" s="170" t="s">
        <v>4</v>
      </c>
      <c r="D47" s="178"/>
      <c r="E47" s="178">
        <v>3</v>
      </c>
      <c r="F47" s="175">
        <v>3</v>
      </c>
      <c r="G47" s="178">
        <v>108</v>
      </c>
      <c r="H47" s="178">
        <v>44</v>
      </c>
      <c r="I47" s="178"/>
      <c r="J47" s="178">
        <v>14</v>
      </c>
      <c r="K47" s="178">
        <v>30</v>
      </c>
      <c r="L47" s="178"/>
      <c r="M47" s="178"/>
    </row>
    <row r="48" spans="1:13" s="167" customFormat="1" ht="38.25">
      <c r="A48" s="169" t="s">
        <v>74</v>
      </c>
      <c r="B48" s="170" t="s">
        <v>258</v>
      </c>
      <c r="C48" s="170" t="s">
        <v>4</v>
      </c>
      <c r="D48" s="178"/>
      <c r="E48" s="178">
        <v>3</v>
      </c>
      <c r="F48" s="175">
        <v>3</v>
      </c>
      <c r="G48" s="178">
        <v>108</v>
      </c>
      <c r="H48" s="178">
        <v>44</v>
      </c>
      <c r="I48" s="178"/>
      <c r="J48" s="178">
        <v>14</v>
      </c>
      <c r="K48" s="178">
        <v>30</v>
      </c>
      <c r="L48" s="178"/>
      <c r="M48" s="178"/>
    </row>
    <row r="49" spans="1:13" s="167" customFormat="1" ht="25.5">
      <c r="A49" s="169" t="s">
        <v>75</v>
      </c>
      <c r="B49" s="170" t="s">
        <v>259</v>
      </c>
      <c r="C49" s="170" t="s">
        <v>2</v>
      </c>
      <c r="D49" s="178"/>
      <c r="E49" s="178">
        <v>3</v>
      </c>
      <c r="F49" s="175">
        <v>3</v>
      </c>
      <c r="G49" s="178">
        <v>108</v>
      </c>
      <c r="H49" s="178">
        <v>44</v>
      </c>
      <c r="I49" s="178"/>
      <c r="J49" s="178">
        <v>14</v>
      </c>
      <c r="K49" s="178">
        <v>30</v>
      </c>
      <c r="L49" s="178"/>
      <c r="M49" s="178"/>
    </row>
    <row r="50" spans="1:13" s="167" customFormat="1" ht="25.5">
      <c r="A50" s="169" t="s">
        <v>76</v>
      </c>
      <c r="B50" s="170" t="s">
        <v>260</v>
      </c>
      <c r="C50" s="170" t="s">
        <v>2</v>
      </c>
      <c r="D50" s="178"/>
      <c r="E50" s="178">
        <v>3</v>
      </c>
      <c r="F50" s="175">
        <v>3</v>
      </c>
      <c r="G50" s="178">
        <v>108</v>
      </c>
      <c r="H50" s="178">
        <v>44</v>
      </c>
      <c r="I50" s="178"/>
      <c r="J50" s="178">
        <v>14</v>
      </c>
      <c r="K50" s="178">
        <v>30</v>
      </c>
      <c r="L50" s="178"/>
      <c r="M50" s="178"/>
    </row>
    <row r="51" spans="1:13" s="167" customFormat="1" ht="25.5">
      <c r="A51" s="169" t="s">
        <v>77</v>
      </c>
      <c r="B51" s="170" t="s">
        <v>261</v>
      </c>
      <c r="C51" s="170" t="s">
        <v>233</v>
      </c>
      <c r="D51" s="178"/>
      <c r="E51" s="178">
        <v>3</v>
      </c>
      <c r="F51" s="175">
        <v>3</v>
      </c>
      <c r="G51" s="178">
        <v>108</v>
      </c>
      <c r="H51" s="178">
        <v>44</v>
      </c>
      <c r="I51" s="178"/>
      <c r="J51" s="178">
        <v>14</v>
      </c>
      <c r="K51" s="178">
        <v>30</v>
      </c>
      <c r="L51" s="178"/>
      <c r="M51" s="178"/>
    </row>
    <row r="52" spans="1:13" s="167" customFormat="1" ht="25.5">
      <c r="A52" s="169" t="s">
        <v>78</v>
      </c>
      <c r="B52" s="170" t="s">
        <v>262</v>
      </c>
      <c r="C52" s="170" t="s">
        <v>233</v>
      </c>
      <c r="D52" s="178"/>
      <c r="E52" s="178">
        <v>3</v>
      </c>
      <c r="F52" s="175">
        <v>3</v>
      </c>
      <c r="G52" s="178">
        <v>108</v>
      </c>
      <c r="H52" s="178">
        <v>44</v>
      </c>
      <c r="I52" s="178"/>
      <c r="J52" s="178">
        <v>14</v>
      </c>
      <c r="K52" s="178">
        <v>30</v>
      </c>
      <c r="L52" s="178"/>
      <c r="M52" s="178"/>
    </row>
    <row r="53" spans="1:13" s="144" customFormat="1" ht="14.25" customHeight="1">
      <c r="A53" s="95">
        <v>3</v>
      </c>
      <c r="B53" s="229" t="s">
        <v>191</v>
      </c>
      <c r="C53" s="230"/>
      <c r="D53" s="99"/>
      <c r="E53" s="99"/>
      <c r="F53" s="98">
        <v>3</v>
      </c>
      <c r="G53" s="99">
        <v>108</v>
      </c>
      <c r="H53" s="99">
        <v>42</v>
      </c>
      <c r="I53" s="99">
        <v>8</v>
      </c>
      <c r="J53" s="99">
        <v>14</v>
      </c>
      <c r="K53" s="99">
        <v>20</v>
      </c>
      <c r="L53" s="99"/>
      <c r="M53" s="107"/>
    </row>
    <row r="54" spans="1:13" s="144" customFormat="1" ht="14.25">
      <c r="A54" s="153">
        <v>1</v>
      </c>
      <c r="B54" s="154" t="s">
        <v>237</v>
      </c>
      <c r="C54" s="154" t="s">
        <v>4</v>
      </c>
      <c r="D54" s="155"/>
      <c r="E54" s="155">
        <v>3</v>
      </c>
      <c r="F54" s="156">
        <v>3</v>
      </c>
      <c r="G54" s="155">
        <v>108</v>
      </c>
      <c r="H54" s="155">
        <v>42</v>
      </c>
      <c r="I54" s="155">
        <v>8</v>
      </c>
      <c r="J54" s="155">
        <v>14</v>
      </c>
      <c r="K54" s="155">
        <v>20</v>
      </c>
      <c r="L54" s="155"/>
      <c r="M54" s="66"/>
    </row>
    <row r="55" spans="1:13" s="144" customFormat="1" ht="25.5">
      <c r="A55" s="153">
        <v>2</v>
      </c>
      <c r="B55" s="154" t="s">
        <v>237</v>
      </c>
      <c r="C55" s="154" t="s">
        <v>3</v>
      </c>
      <c r="D55" s="155"/>
      <c r="E55" s="155">
        <v>3</v>
      </c>
      <c r="F55" s="156">
        <v>3</v>
      </c>
      <c r="G55" s="155">
        <v>108</v>
      </c>
      <c r="H55" s="155">
        <v>42</v>
      </c>
      <c r="I55" s="155">
        <v>8</v>
      </c>
      <c r="J55" s="155">
        <v>14</v>
      </c>
      <c r="K55" s="155">
        <v>20</v>
      </c>
      <c r="L55" s="155"/>
      <c r="M55" s="66"/>
    </row>
    <row r="56" spans="1:13" s="144" customFormat="1" ht="25.5">
      <c r="A56" s="153">
        <v>3</v>
      </c>
      <c r="B56" s="154" t="s">
        <v>237</v>
      </c>
      <c r="C56" s="154" t="s">
        <v>233</v>
      </c>
      <c r="D56" s="155"/>
      <c r="E56" s="155">
        <v>3</v>
      </c>
      <c r="F56" s="156">
        <v>3</v>
      </c>
      <c r="G56" s="155">
        <v>108</v>
      </c>
      <c r="H56" s="155">
        <v>42</v>
      </c>
      <c r="I56" s="155">
        <v>8</v>
      </c>
      <c r="J56" s="155">
        <v>14</v>
      </c>
      <c r="K56" s="155">
        <v>20</v>
      </c>
      <c r="L56" s="155"/>
      <c r="M56" s="66"/>
    </row>
    <row r="57" spans="1:13" s="144" customFormat="1" ht="14.25">
      <c r="A57" s="153">
        <v>4</v>
      </c>
      <c r="B57" s="154" t="s">
        <v>237</v>
      </c>
      <c r="C57" s="154" t="s">
        <v>1</v>
      </c>
      <c r="D57" s="155"/>
      <c r="E57" s="155">
        <v>3</v>
      </c>
      <c r="F57" s="156">
        <v>3</v>
      </c>
      <c r="G57" s="155">
        <v>108</v>
      </c>
      <c r="H57" s="155">
        <v>42</v>
      </c>
      <c r="I57" s="155">
        <v>8</v>
      </c>
      <c r="J57" s="155">
        <v>14</v>
      </c>
      <c r="K57" s="155">
        <v>20</v>
      </c>
      <c r="L57" s="155"/>
      <c r="M57" s="66"/>
    </row>
    <row r="58" spans="1:13" s="11" customFormat="1">
      <c r="A58" s="223" t="s">
        <v>65</v>
      </c>
      <c r="B58" s="224"/>
      <c r="C58" s="225"/>
      <c r="D58" s="62"/>
      <c r="E58" s="62"/>
      <c r="F58" s="63">
        <f t="shared" ref="F58:K58" si="2">F27+F30+F53+F36</f>
        <v>60</v>
      </c>
      <c r="G58" s="63">
        <f t="shared" si="2"/>
        <v>2214</v>
      </c>
      <c r="H58" s="63">
        <f t="shared" si="2"/>
        <v>682</v>
      </c>
      <c r="I58" s="63">
        <f t="shared" si="2"/>
        <v>236</v>
      </c>
      <c r="J58" s="63">
        <f t="shared" si="2"/>
        <v>190</v>
      </c>
      <c r="K58" s="63">
        <f t="shared" si="2"/>
        <v>256</v>
      </c>
      <c r="L58" s="64"/>
      <c r="M58" s="64"/>
    </row>
    <row r="59" spans="1:13" s="8" customFormat="1" ht="12.75" customHeight="1">
      <c r="A59" s="22" t="s">
        <v>6</v>
      </c>
      <c r="B59" s="213" t="s">
        <v>24</v>
      </c>
      <c r="C59" s="213"/>
      <c r="D59" s="23"/>
      <c r="E59" s="23"/>
      <c r="F59" s="25"/>
      <c r="G59" s="24"/>
      <c r="H59" s="24"/>
      <c r="I59" s="24"/>
      <c r="J59" s="24"/>
      <c r="K59" s="24"/>
      <c r="L59" s="24"/>
      <c r="M59" s="24"/>
    </row>
    <row r="60" spans="1:13" s="11" customFormat="1">
      <c r="A60" s="158">
        <v>1</v>
      </c>
      <c r="B60" s="159" t="s">
        <v>25</v>
      </c>
      <c r="C60" s="159" t="s">
        <v>228</v>
      </c>
      <c r="D60" s="160">
        <v>4</v>
      </c>
      <c r="E60" s="160" t="s">
        <v>10</v>
      </c>
      <c r="F60" s="166">
        <v>4.5</v>
      </c>
      <c r="G60" s="165">
        <v>162</v>
      </c>
      <c r="H60" s="165">
        <v>150</v>
      </c>
      <c r="I60" s="168">
        <v>28</v>
      </c>
      <c r="J60" s="168">
        <v>28</v>
      </c>
      <c r="K60" s="168">
        <v>46</v>
      </c>
      <c r="L60" s="168">
        <v>48</v>
      </c>
      <c r="M60" s="20"/>
    </row>
    <row r="61" spans="1:13" s="11" customFormat="1" ht="25.5">
      <c r="A61" s="158">
        <v>2</v>
      </c>
      <c r="B61" s="159" t="s">
        <v>244</v>
      </c>
      <c r="C61" s="159" t="s">
        <v>5</v>
      </c>
      <c r="D61" s="160"/>
      <c r="E61" s="160">
        <v>2.2999999999999998</v>
      </c>
      <c r="F61" s="166">
        <v>3</v>
      </c>
      <c r="G61" s="165">
        <v>108</v>
      </c>
      <c r="H61" s="165">
        <v>50</v>
      </c>
      <c r="I61" s="168">
        <v>16</v>
      </c>
      <c r="J61" s="168">
        <v>14</v>
      </c>
      <c r="K61" s="168">
        <v>20</v>
      </c>
      <c r="L61" s="168"/>
      <c r="M61" s="20"/>
    </row>
    <row r="62" spans="1:13" s="11" customFormat="1" ht="25.5">
      <c r="A62" s="158">
        <v>3</v>
      </c>
      <c r="B62" s="159" t="s">
        <v>245</v>
      </c>
      <c r="C62" s="159" t="s">
        <v>73</v>
      </c>
      <c r="D62" s="160"/>
      <c r="E62" s="160">
        <v>1</v>
      </c>
      <c r="F62" s="166">
        <v>3</v>
      </c>
      <c r="G62" s="165">
        <v>108</v>
      </c>
      <c r="H62" s="165">
        <v>32</v>
      </c>
      <c r="I62" s="168">
        <v>32</v>
      </c>
      <c r="J62" s="168"/>
      <c r="K62" s="168"/>
      <c r="L62" s="168"/>
      <c r="M62" s="20"/>
    </row>
    <row r="63" spans="1:13" s="11" customFormat="1" ht="38.25">
      <c r="A63" s="158">
        <v>4</v>
      </c>
      <c r="B63" s="159" t="s">
        <v>246</v>
      </c>
      <c r="C63" s="159" t="s">
        <v>3</v>
      </c>
      <c r="D63" s="160"/>
      <c r="E63" s="160">
        <v>3</v>
      </c>
      <c r="F63" s="166">
        <v>3</v>
      </c>
      <c r="G63" s="165">
        <v>108</v>
      </c>
      <c r="H63" s="165">
        <v>30</v>
      </c>
      <c r="I63" s="168"/>
      <c r="J63" s="168"/>
      <c r="K63" s="168">
        <v>30</v>
      </c>
      <c r="L63" s="168"/>
      <c r="M63" s="20"/>
    </row>
    <row r="64" spans="1:13" s="11" customFormat="1" ht="25.5">
      <c r="A64" s="158">
        <v>5</v>
      </c>
      <c r="B64" s="159" t="s">
        <v>27</v>
      </c>
      <c r="C64" s="159" t="s">
        <v>3</v>
      </c>
      <c r="D64" s="160"/>
      <c r="E64" s="160">
        <v>3</v>
      </c>
      <c r="F64" s="166">
        <v>3</v>
      </c>
      <c r="G64" s="165">
        <v>108</v>
      </c>
      <c r="H64" s="165">
        <v>30</v>
      </c>
      <c r="I64" s="168"/>
      <c r="J64" s="168"/>
      <c r="K64" s="168">
        <v>30</v>
      </c>
      <c r="L64" s="168"/>
      <c r="M64" s="20"/>
    </row>
    <row r="65" spans="1:13" s="11" customFormat="1">
      <c r="A65" s="223" t="s">
        <v>66</v>
      </c>
      <c r="B65" s="224"/>
      <c r="C65" s="225"/>
      <c r="D65" s="180"/>
      <c r="E65" s="180"/>
      <c r="F65" s="112">
        <f t="shared" ref="F65:L65" si="3">SUM(F60:F64)+F58</f>
        <v>76.5</v>
      </c>
      <c r="G65" s="112">
        <f t="shared" si="3"/>
        <v>2808</v>
      </c>
      <c r="H65" s="112">
        <f t="shared" si="3"/>
        <v>974</v>
      </c>
      <c r="I65" s="112">
        <f t="shared" si="3"/>
        <v>312</v>
      </c>
      <c r="J65" s="112">
        <f t="shared" si="3"/>
        <v>232</v>
      </c>
      <c r="K65" s="112">
        <f t="shared" si="3"/>
        <v>382</v>
      </c>
      <c r="L65" s="112">
        <f t="shared" si="3"/>
        <v>48</v>
      </c>
      <c r="M65" s="43"/>
    </row>
    <row r="66" spans="1:13">
      <c r="A66" s="163" t="s">
        <v>11</v>
      </c>
      <c r="B66" s="164" t="s">
        <v>12</v>
      </c>
      <c r="C66" s="162"/>
      <c r="D66" s="161"/>
      <c r="E66" s="161"/>
      <c r="F66" s="161"/>
      <c r="G66" s="161"/>
      <c r="H66" s="161"/>
      <c r="I66" s="161"/>
      <c r="J66" s="161"/>
      <c r="K66" s="161"/>
      <c r="L66" s="161"/>
      <c r="M66" s="45"/>
    </row>
    <row r="67" spans="1:13" ht="15.75">
      <c r="A67" s="163" t="s">
        <v>13</v>
      </c>
      <c r="B67" s="164" t="s">
        <v>14</v>
      </c>
      <c r="C67" s="162"/>
      <c r="D67" s="161"/>
      <c r="E67" s="161"/>
      <c r="F67" s="161"/>
      <c r="G67" s="161"/>
      <c r="H67" s="161"/>
      <c r="I67" s="161"/>
      <c r="J67" s="161"/>
      <c r="K67" s="161"/>
      <c r="L67" s="161"/>
      <c r="M67" s="47"/>
    </row>
    <row r="68" spans="1:13">
      <c r="A68" s="163" t="s">
        <v>15</v>
      </c>
      <c r="B68" s="164" t="s">
        <v>247</v>
      </c>
      <c r="C68" s="162"/>
      <c r="D68" s="161"/>
      <c r="E68" s="161"/>
      <c r="F68" s="161"/>
      <c r="G68" s="161"/>
      <c r="H68" s="161"/>
      <c r="I68" s="161"/>
      <c r="J68" s="161"/>
      <c r="K68" s="161"/>
      <c r="L68" s="161"/>
      <c r="M68" s="45"/>
    </row>
    <row r="69" spans="1:13" s="162" customFormat="1">
      <c r="A69" s="163"/>
      <c r="B69" s="164" t="s">
        <v>248</v>
      </c>
      <c r="D69" s="161"/>
      <c r="E69" s="161"/>
      <c r="F69" s="161"/>
      <c r="G69" s="161"/>
      <c r="H69" s="161"/>
      <c r="I69" s="161"/>
      <c r="J69" s="161"/>
      <c r="K69" s="161"/>
      <c r="L69" s="161"/>
      <c r="M69" s="45"/>
    </row>
    <row r="70" spans="1:13" s="157" customFormat="1" ht="15.75">
      <c r="A70" s="163" t="s">
        <v>180</v>
      </c>
      <c r="B70" s="164" t="s">
        <v>298</v>
      </c>
      <c r="C70" s="162"/>
      <c r="D70" s="202" t="s">
        <v>61</v>
      </c>
      <c r="E70" s="202"/>
      <c r="F70" s="202"/>
      <c r="G70" s="202"/>
      <c r="H70" s="202"/>
      <c r="I70" s="202"/>
      <c r="J70" s="202"/>
      <c r="K70" s="47" t="s">
        <v>72</v>
      </c>
      <c r="L70" s="47"/>
      <c r="M70" s="47"/>
    </row>
    <row r="71" spans="1:13" ht="15.75">
      <c r="A71" s="36"/>
      <c r="B71" s="47" t="s">
        <v>62</v>
      </c>
      <c r="C71" s="37"/>
      <c r="D71" s="162"/>
      <c r="E71" s="162"/>
      <c r="F71" s="163"/>
      <c r="G71" s="45"/>
      <c r="H71" s="45"/>
      <c r="I71" s="45"/>
      <c r="J71" s="45"/>
      <c r="K71" s="45"/>
      <c r="L71" s="45"/>
      <c r="M71" s="45"/>
    </row>
    <row r="72" spans="1:13" ht="15.75">
      <c r="A72" s="36"/>
      <c r="B72" s="46"/>
      <c r="C72" s="37"/>
      <c r="D72" s="202" t="s">
        <v>63</v>
      </c>
      <c r="E72" s="202"/>
      <c r="F72" s="202"/>
      <c r="G72" s="202"/>
      <c r="H72" s="202"/>
      <c r="I72" s="202"/>
      <c r="J72" s="202"/>
      <c r="K72" s="47" t="s">
        <v>64</v>
      </c>
      <c r="L72" s="47"/>
      <c r="M72" s="162"/>
    </row>
    <row r="73" spans="1:13">
      <c r="A73" s="240"/>
      <c r="B73" s="240"/>
      <c r="C73" s="4"/>
      <c r="D73" s="2"/>
      <c r="E73" s="2"/>
    </row>
    <row r="74" spans="1:13">
      <c r="B74" s="2"/>
      <c r="C74" s="2"/>
      <c r="D74" s="2"/>
      <c r="E74" s="2"/>
    </row>
    <row r="75" spans="1:13">
      <c r="A75" s="240"/>
      <c r="B75" s="240"/>
      <c r="C75" s="4"/>
      <c r="D75" s="2"/>
      <c r="E75" s="2"/>
    </row>
    <row r="76" spans="1:13">
      <c r="B76" s="2"/>
      <c r="C76" s="2"/>
      <c r="D76" s="2"/>
      <c r="E76" s="2"/>
    </row>
    <row r="77" spans="1:13">
      <c r="B77" s="2"/>
      <c r="C77" s="2"/>
      <c r="D77" s="2"/>
      <c r="E77" s="2"/>
    </row>
  </sheetData>
  <mergeCells count="32">
    <mergeCell ref="D70:J70"/>
    <mergeCell ref="B36:C36"/>
    <mergeCell ref="B24:C24"/>
    <mergeCell ref="B21:C21"/>
    <mergeCell ref="B53:C53"/>
    <mergeCell ref="B59:C59"/>
    <mergeCell ref="B23:C23"/>
    <mergeCell ref="A6:M6"/>
    <mergeCell ref="A7:M7"/>
    <mergeCell ref="I10:L11"/>
    <mergeCell ref="A10:A12"/>
    <mergeCell ref="B10:B12"/>
    <mergeCell ref="C10:C12"/>
    <mergeCell ref="D10:E11"/>
    <mergeCell ref="F10:F12"/>
    <mergeCell ref="G10:G12"/>
    <mergeCell ref="A1:M1"/>
    <mergeCell ref="A73:B73"/>
    <mergeCell ref="A75:B75"/>
    <mergeCell ref="M10:M12"/>
    <mergeCell ref="A13:M13"/>
    <mergeCell ref="A28:M28"/>
    <mergeCell ref="A29:M29"/>
    <mergeCell ref="A58:C58"/>
    <mergeCell ref="A65:C65"/>
    <mergeCell ref="D72:J72"/>
    <mergeCell ref="B30:C30"/>
    <mergeCell ref="H10:H12"/>
    <mergeCell ref="A2:M2"/>
    <mergeCell ref="A3:M3"/>
    <mergeCell ref="A4:M4"/>
    <mergeCell ref="A5:M5"/>
  </mergeCells>
  <pageMargins left="0.59055118110236227" right="0.35433070866141736" top="0.59055118110236227" bottom="0.43307086614173229" header="0.35433070866141736" footer="0.23622047244094491"/>
  <pageSetup paperSize="9" scale="53" orientation="portrait" verticalDpi="300" r:id="rId1"/>
  <headerFooter alignWithMargins="0"/>
  <rowBreaks count="1" manualBreakCount="1">
    <brk id="27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"/>
  <dimension ref="A1:A6"/>
  <sheetViews>
    <sheetView workbookViewId="0">
      <selection activeCell="A6" sqref="A6"/>
    </sheetView>
  </sheetViews>
  <sheetFormatPr defaultRowHeight="12.75"/>
  <cols>
    <col min="1" max="1" width="65.7109375" customWidth="1"/>
  </cols>
  <sheetData>
    <row r="1" spans="1:1">
      <c r="A1" s="10"/>
    </row>
    <row r="6" spans="1:1">
      <c r="A6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1 курс ЭК</vt:lpstr>
      <vt:lpstr>2 курс МЭ</vt:lpstr>
      <vt:lpstr>2 курс ЭК</vt:lpstr>
      <vt:lpstr>3 курс ЭК</vt:lpstr>
      <vt:lpstr>3 курс МЭ</vt:lpstr>
      <vt:lpstr>4 курс МЭ</vt:lpstr>
      <vt:lpstr>4 курс ЭК</vt:lpstr>
      <vt:lpstr>Лист2</vt:lpstr>
      <vt:lpstr>Лист3</vt:lpstr>
      <vt:lpstr>'1 курс ЭК'!Область_печати</vt:lpstr>
      <vt:lpstr>'2 курс МЭ'!Область_печати</vt:lpstr>
      <vt:lpstr>'2 курс ЭК'!Область_печати</vt:lpstr>
      <vt:lpstr>'3 курс МЭ'!Область_печати</vt:lpstr>
      <vt:lpstr>'3 курс ЭК'!Область_печати</vt:lpstr>
      <vt:lpstr>'4 курс МЭ'!Область_печати</vt:lpstr>
      <vt:lpstr>'4 курс ЭК'!Область_печати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vkolovskaya</dc:creator>
  <cp:lastModifiedBy>vkolovskaya</cp:lastModifiedBy>
  <cp:lastPrinted>2013-10-31T08:42:13Z</cp:lastPrinted>
  <dcterms:created xsi:type="dcterms:W3CDTF">2009-11-30T09:08:09Z</dcterms:created>
  <dcterms:modified xsi:type="dcterms:W3CDTF">2014-08-18T10:07:28Z</dcterms:modified>
</cp:coreProperties>
</file>