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35" yWindow="465" windowWidth="15600" windowHeight="10605" activeTab="1"/>
  </bookViews>
  <sheets>
    <sheet name="График" sheetId="6" r:id="rId1"/>
    <sheet name="План" sheetId="1" r:id="rId2"/>
  </sheets>
  <definedNames>
    <definedName name="_xlnm.Print_Area" localSheetId="1">План!$A$1:$AJ$51</definedName>
  </definedNames>
  <calcPr calcId="125725"/>
</workbook>
</file>

<file path=xl/calcChain.xml><?xml version="1.0" encoding="utf-8"?>
<calcChain xmlns="http://schemas.openxmlformats.org/spreadsheetml/2006/main">
  <c r="AZ56" i="1"/>
  <c r="BB56"/>
  <c r="BC56"/>
  <c r="BD56"/>
  <c r="BE56"/>
  <c r="BF56"/>
  <c r="BG56"/>
  <c r="BH56"/>
  <c r="AY56"/>
  <c r="AM56"/>
  <c r="AN56"/>
  <c r="AO56"/>
  <c r="AP56"/>
  <c r="AQ56"/>
  <c r="AR56"/>
  <c r="AS56"/>
  <c r="AT56"/>
  <c r="AU56"/>
  <c r="AL56"/>
  <c r="F59"/>
  <c r="Z56"/>
  <c r="AB56"/>
  <c r="AC56"/>
  <c r="AD56"/>
  <c r="AE56"/>
  <c r="AF56"/>
  <c r="AG56"/>
  <c r="AH56"/>
  <c r="Y56"/>
  <c r="P56"/>
  <c r="Q56"/>
  <c r="K56"/>
  <c r="L56"/>
  <c r="M56"/>
  <c r="N56"/>
  <c r="O56"/>
  <c r="J56"/>
  <c r="E56"/>
  <c r="BG70"/>
  <c r="BF70"/>
  <c r="BE70"/>
  <c r="BC70"/>
  <c r="BB70"/>
  <c r="BA70"/>
  <c r="AZ70"/>
  <c r="AM70"/>
  <c r="AN70"/>
  <c r="AO70"/>
  <c r="AP70"/>
  <c r="AR70"/>
  <c r="AS70"/>
  <c r="AT70"/>
  <c r="AU70"/>
  <c r="Z70"/>
  <c r="AA70"/>
  <c r="AB70"/>
  <c r="AC70"/>
  <c r="AE70"/>
  <c r="AF70"/>
  <c r="AG70"/>
  <c r="AH70"/>
  <c r="K70"/>
  <c r="L70"/>
  <c r="M70"/>
  <c r="N70"/>
  <c r="P70"/>
  <c r="Q70"/>
  <c r="R70"/>
  <c r="S70"/>
  <c r="AY11"/>
  <c r="BD11" s="1"/>
  <c r="AY10"/>
  <c r="AY9"/>
  <c r="BD10"/>
  <c r="BD9"/>
  <c r="F19"/>
  <c r="F18"/>
  <c r="BH25" i="6"/>
  <c r="BG25"/>
  <c r="BF25"/>
  <c r="BE25"/>
  <c r="BD25"/>
  <c r="BC25"/>
  <c r="BB25"/>
  <c r="F58" i="1"/>
  <c r="F57"/>
  <c r="F56"/>
  <c r="E51"/>
  <c r="E50"/>
  <c r="E49"/>
  <c r="E48"/>
  <c r="AY51"/>
  <c r="BD51" s="1"/>
  <c r="AY49"/>
  <c r="BD49" s="1"/>
  <c r="AY50"/>
  <c r="BD50" s="1"/>
  <c r="AY48"/>
  <c r="BD48" s="1"/>
  <c r="AY47"/>
  <c r="BD47" s="1"/>
  <c r="Y44"/>
  <c r="AD44" s="1"/>
  <c r="AL42"/>
  <c r="AQ42" s="1"/>
  <c r="AL41"/>
  <c r="AQ41" s="1"/>
  <c r="J40"/>
  <c r="O40" s="1"/>
  <c r="J38"/>
  <c r="O38" s="1"/>
  <c r="J33"/>
  <c r="O33" s="1"/>
  <c r="E46"/>
  <c r="E45"/>
  <c r="E44"/>
  <c r="E43"/>
  <c r="E42"/>
  <c r="E41"/>
  <c r="E40"/>
  <c r="E39"/>
  <c r="E38"/>
  <c r="E37"/>
  <c r="E36"/>
  <c r="E35"/>
  <c r="E34"/>
  <c r="E33"/>
  <c r="F54"/>
  <c r="F52"/>
  <c r="F47"/>
  <c r="F32"/>
  <c r="F31"/>
  <c r="F28"/>
  <c r="F15"/>
  <c r="F10"/>
  <c r="F9"/>
  <c r="AL26"/>
  <c r="AQ26" s="1"/>
  <c r="AL25"/>
  <c r="AQ25" s="1"/>
  <c r="J27"/>
  <c r="O27" s="1"/>
  <c r="J23"/>
  <c r="O23" s="1"/>
  <c r="J21"/>
  <c r="O21" s="1"/>
  <c r="J20"/>
  <c r="O20" s="1"/>
  <c r="E27"/>
  <c r="E26"/>
  <c r="E25"/>
  <c r="E24"/>
  <c r="E23"/>
  <c r="E22"/>
  <c r="E21"/>
  <c r="E20"/>
  <c r="Y28"/>
  <c r="AD28" s="1"/>
  <c r="AX32"/>
  <c r="AY32" s="1"/>
  <c r="BD32" s="1"/>
  <c r="AY31"/>
  <c r="AX19"/>
  <c r="AX18" s="1"/>
  <c r="AX70" s="1"/>
  <c r="AK32"/>
  <c r="AL32" s="1"/>
  <c r="AQ32" s="1"/>
  <c r="AK19"/>
  <c r="AL19" s="1"/>
  <c r="AQ19" s="1"/>
  <c r="X32"/>
  <c r="Y32" s="1"/>
  <c r="AD32" s="1"/>
  <c r="X19"/>
  <c r="Y19" s="1"/>
  <c r="AD19" s="1"/>
  <c r="I32"/>
  <c r="J32" s="1"/>
  <c r="O32" s="1"/>
  <c r="I19"/>
  <c r="J19" s="1"/>
  <c r="O19" s="1"/>
  <c r="J15"/>
  <c r="O15" s="1"/>
  <c r="D67"/>
  <c r="D62"/>
  <c r="D60"/>
  <c r="D56"/>
  <c r="D54"/>
  <c r="D52"/>
  <c r="D47"/>
  <c r="E47" s="1"/>
  <c r="D32"/>
  <c r="E32" s="1"/>
  <c r="D28"/>
  <c r="E28" s="1"/>
  <c r="D15"/>
  <c r="E15" s="1"/>
  <c r="I10"/>
  <c r="I9" s="1"/>
  <c r="J10"/>
  <c r="O10" s="1"/>
  <c r="J9" l="1"/>
  <c r="O9" s="1"/>
  <c r="D9"/>
  <c r="E9" s="1"/>
  <c r="D10"/>
  <c r="E10" s="1"/>
  <c r="D19"/>
  <c r="E19" s="1"/>
  <c r="I18"/>
  <c r="I31"/>
  <c r="X18"/>
  <c r="X70" s="1"/>
  <c r="X31"/>
  <c r="Y31" s="1"/>
  <c r="AD31" s="1"/>
  <c r="AK18"/>
  <c r="AK70" s="1"/>
  <c r="D70" s="1"/>
  <c r="AK31"/>
  <c r="AL31" s="1"/>
  <c r="AQ31" s="1"/>
  <c r="AY70"/>
  <c r="F70"/>
  <c r="BD31"/>
  <c r="BD70" s="1"/>
  <c r="I70"/>
  <c r="J18"/>
  <c r="O18" s="1"/>
  <c r="Y18"/>
  <c r="Y70" s="1"/>
  <c r="AL18"/>
  <c r="AL70" s="1"/>
  <c r="D18" l="1"/>
  <c r="E18" s="1"/>
  <c r="J31"/>
  <c r="O31" s="1"/>
  <c r="D31"/>
  <c r="E31" s="1"/>
  <c r="O70"/>
  <c r="E70"/>
  <c r="J70"/>
  <c r="AQ18"/>
  <c r="AQ70" s="1"/>
  <c r="AD18"/>
  <c r="AD70" s="1"/>
</calcChain>
</file>

<file path=xl/sharedStrings.xml><?xml version="1.0" encoding="utf-8"?>
<sst xmlns="http://schemas.openxmlformats.org/spreadsheetml/2006/main" count="353" uniqueCount="184">
  <si>
    <t>Наименование дисциплины</t>
  </si>
  <si>
    <t>Всего часов</t>
  </si>
  <si>
    <t>Аудиторных часов</t>
  </si>
  <si>
    <t>Форма итогового контроля (экзамен, зачет)</t>
  </si>
  <si>
    <t>1 курс</t>
  </si>
  <si>
    <t>2 курс</t>
  </si>
  <si>
    <t>Экзамен</t>
  </si>
  <si>
    <t>Зачет</t>
  </si>
  <si>
    <t>В том числе</t>
  </si>
  <si>
    <t>аудиторные</t>
  </si>
  <si>
    <t>из них</t>
  </si>
  <si>
    <t>лекции</t>
  </si>
  <si>
    <t>семинары</t>
  </si>
  <si>
    <t>практические</t>
  </si>
  <si>
    <t>III. План учебного процесса</t>
  </si>
  <si>
    <t xml:space="preserve">Распределение по годам обучения </t>
  </si>
  <si>
    <t>Распределение аудиторной  нагрузки по модулям</t>
  </si>
  <si>
    <t>Зачетные единицы</t>
  </si>
  <si>
    <t>Формы  контроля по модулям</t>
  </si>
  <si>
    <t>3 курс</t>
  </si>
  <si>
    <t>4 курс</t>
  </si>
  <si>
    <t>Безопасность жизнедеятельности</t>
  </si>
  <si>
    <t>Физическая культура</t>
  </si>
  <si>
    <t>История</t>
  </si>
  <si>
    <t>Базовая часть</t>
  </si>
  <si>
    <t>Математический анализ</t>
  </si>
  <si>
    <t>Алгебра</t>
  </si>
  <si>
    <t>Программирование</t>
  </si>
  <si>
    <t>Дискретная математика</t>
  </si>
  <si>
    <t>Архитектура вычислительных систем</t>
  </si>
  <si>
    <t>Теория вероятностей и математическая статистика</t>
  </si>
  <si>
    <t>Операционные системы</t>
  </si>
  <si>
    <t>Групповая динамика и коммуникации в профессиональной практике программной инженерии</t>
  </si>
  <si>
    <t>Конструирование программного обеспечения</t>
  </si>
  <si>
    <t>Базы данных</t>
  </si>
  <si>
    <t>Экономика программной инженерии</t>
  </si>
  <si>
    <t>Обеспечение качества и тестирование</t>
  </si>
  <si>
    <t>Управление программными проектами</t>
  </si>
  <si>
    <t>Распределенные вычисления</t>
  </si>
  <si>
    <t>Исследование операций</t>
  </si>
  <si>
    <t>Компьютерная графика</t>
  </si>
  <si>
    <t>Практика</t>
  </si>
  <si>
    <t>Учебная практика</t>
  </si>
  <si>
    <t>Технологическая практика</t>
  </si>
  <si>
    <t>Производственная практика</t>
  </si>
  <si>
    <t>Преддипломная практика</t>
  </si>
  <si>
    <t>Вся образовательная программа</t>
  </si>
  <si>
    <t>2, 4</t>
  </si>
  <si>
    <t>1, 2, 4</t>
  </si>
  <si>
    <t>3, 4</t>
  </si>
  <si>
    <t>Б.1</t>
  </si>
  <si>
    <t>Гуманитарный, социальный и экономический цикл</t>
  </si>
  <si>
    <t>Б.1.Б</t>
  </si>
  <si>
    <t>Вариативная часть (1 из 2)</t>
  </si>
  <si>
    <t>Б.1.В</t>
  </si>
  <si>
    <t>Б.4</t>
  </si>
  <si>
    <t>Б.2</t>
  </si>
  <si>
    <t>Философия</t>
  </si>
  <si>
    <t>Экономика</t>
  </si>
  <si>
    <t>Менеджмент</t>
  </si>
  <si>
    <t>Психология</t>
  </si>
  <si>
    <t>Правоведение</t>
  </si>
  <si>
    <t>Математический и естественнонаучный цикл</t>
  </si>
  <si>
    <t>Б.2.Б</t>
  </si>
  <si>
    <t>Б.2.В</t>
  </si>
  <si>
    <t>Информатика, математическая логика и теория алгоритмов</t>
  </si>
  <si>
    <t>Эконометрика</t>
  </si>
  <si>
    <t>Статистические и эмпирические методы компьютинга</t>
  </si>
  <si>
    <t>Б.3</t>
  </si>
  <si>
    <t>Профессиональный цикл</t>
  </si>
  <si>
    <t>Вариативная часть (2 из 4)</t>
  </si>
  <si>
    <t>Теория автоматов и формальных языков</t>
  </si>
  <si>
    <t>Б.3.Б</t>
  </si>
  <si>
    <t>Введение в программную инженерию</t>
  </si>
  <si>
    <t>Проектирование и архитектура программных систем</t>
  </si>
  <si>
    <t>Построение и анализ алгоритмов</t>
  </si>
  <si>
    <t>Командный проект по программной инженерии</t>
  </si>
  <si>
    <t>Б.5</t>
  </si>
  <si>
    <t>Другие виды подготовки</t>
  </si>
  <si>
    <t>Б.6</t>
  </si>
  <si>
    <t>Научный семинар</t>
  </si>
  <si>
    <t>Иностранный язык (английский)</t>
  </si>
  <si>
    <t>Б.7</t>
  </si>
  <si>
    <t>Б.8</t>
  </si>
  <si>
    <t>Б.3.В</t>
  </si>
  <si>
    <t>Информационные системы</t>
  </si>
  <si>
    <t>Интеллектуальные системы</t>
  </si>
  <si>
    <t>Системы управления качеством и веб-технологии</t>
  </si>
  <si>
    <t>Военная подготовка</t>
  </si>
  <si>
    <t>Второй иностранный язык</t>
  </si>
  <si>
    <t>сам. работа</t>
  </si>
  <si>
    <t>1, 3, 4</t>
  </si>
  <si>
    <t>ОК-1-11</t>
  </si>
  <si>
    <t>Итоговая государственная аттестация</t>
  </si>
  <si>
    <t>Курсовые работы или исследовательские проекты</t>
  </si>
  <si>
    <t>ОК-1-2, ОК-5
ОК-10-11
ПК-1-4, ПК-6,
ПК-10-19, ПК-27</t>
  </si>
  <si>
    <t>ПК-22-27</t>
  </si>
  <si>
    <t>ПК-9-19</t>
  </si>
  <si>
    <t>Курсовое проектирование</t>
  </si>
  <si>
    <t>ПК-1-8</t>
  </si>
  <si>
    <t>ОК-11</t>
  </si>
  <si>
    <t>ОК-12</t>
  </si>
  <si>
    <t>ПК-1-6, ПК-12 ОК-13</t>
  </si>
  <si>
    <t>ПК1-27</t>
  </si>
  <si>
    <t>Факультативы. Научно-исследовательская работа</t>
  </si>
  <si>
    <t>32 - 34</t>
  </si>
  <si>
    <t>26 - 28</t>
  </si>
  <si>
    <t>5 - 7</t>
  </si>
  <si>
    <t>45 - 47</t>
  </si>
  <si>
    <t>40 - 42</t>
  </si>
  <si>
    <t>4 - 6</t>
  </si>
  <si>
    <t>100 - 106</t>
  </si>
  <si>
    <t>80 - 90</t>
  </si>
  <si>
    <t>10 - 26</t>
  </si>
  <si>
    <t>15 - 19</t>
  </si>
  <si>
    <t>8 - 10</t>
  </si>
  <si>
    <t>Код учебного цикла, № п/п</t>
  </si>
  <si>
    <t>Трудоемкость (зачетные единицы)</t>
  </si>
  <si>
    <t>Трудоемкость (зачетные единицы) по стандарту</t>
  </si>
  <si>
    <t>Коды формируемых компетенций по стандарту</t>
  </si>
  <si>
    <t>Базовая (общепрофессиональная) часть</t>
  </si>
  <si>
    <t>Подготовка и защита бакалаврской выпускной квалификационной работы</t>
  </si>
  <si>
    <t>Государственный экзамен по иностранному языку</t>
  </si>
  <si>
    <t>Федеральное государственное автономное образовательное учреждение высшего профессионального образования
 "Национальный исследовательский университет "Высшая школа экономики"</t>
  </si>
  <si>
    <t>НИУ ВШЭ - Нижний Новгород</t>
  </si>
  <si>
    <t>"УТВЕРЖДАЮ"</t>
  </si>
  <si>
    <t>Первый проректор</t>
  </si>
  <si>
    <t>В.В. Радаев</t>
  </si>
  <si>
    <t xml:space="preserve"> БАЗОВЫЙ УЧЕБНЫЙ ПЛАН </t>
  </si>
  <si>
    <t xml:space="preserve"> Направление 231000.62 Программная инженерия подготовки бакалавров</t>
  </si>
  <si>
    <t>факультет Бизнес-информатики и прикладной математики</t>
  </si>
  <si>
    <t xml:space="preserve">Годы обучения: </t>
  </si>
  <si>
    <r>
      <t xml:space="preserve">Форма обучения:  </t>
    </r>
    <r>
      <rPr>
        <b/>
        <sz val="10"/>
        <rFont val="Arial Cyr"/>
        <charset val="204"/>
      </rPr>
      <t>очная</t>
    </r>
  </si>
  <si>
    <t>Квалификация (степень) Бакалавр</t>
  </si>
  <si>
    <t>Срок обучения: 4 года</t>
  </si>
  <si>
    <t xml:space="preserve">                   II.  Сводные данные по </t>
  </si>
  <si>
    <t>I. График учебного процесса</t>
  </si>
  <si>
    <t xml:space="preserve">              бюджету времени</t>
  </si>
  <si>
    <t xml:space="preserve">Курсы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</si>
  <si>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</si>
  <si>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</si>
  <si>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</si>
  <si>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</si>
  <si>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</si>
  <si>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</si>
  <si>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</si>
  <si>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</si>
  <si>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</si>
  <si>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</si>
  <si>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</si>
  <si>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</si>
  <si>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Теоретическое      обучение </t>
  </si>
  <si>
    <t>Зачетно-экзаменационные недели</t>
  </si>
  <si>
    <t>Практики</t>
  </si>
  <si>
    <t>Итоговая государственная аттестация, включая подготовку и защиту ВКР</t>
  </si>
  <si>
    <t>Каникулы,включая отпуск после окончания вуза</t>
  </si>
  <si>
    <t>Всего</t>
  </si>
  <si>
    <t>I</t>
  </si>
  <si>
    <t>э</t>
  </si>
  <si>
    <t>к</t>
  </si>
  <si>
    <t>п</t>
  </si>
  <si>
    <t>II</t>
  </si>
  <si>
    <t>III</t>
  </si>
  <si>
    <t>IV</t>
  </si>
  <si>
    <t>а</t>
  </si>
  <si>
    <t xml:space="preserve">1 модуль </t>
  </si>
  <si>
    <t xml:space="preserve">2 модуль </t>
  </si>
  <si>
    <t xml:space="preserve">  3 модуль</t>
  </si>
  <si>
    <t xml:space="preserve">  4 модуль </t>
  </si>
  <si>
    <t>Всего (в неделях):</t>
  </si>
  <si>
    <t>Условные обозначения:</t>
  </si>
  <si>
    <t>теоретическое обучение</t>
  </si>
  <si>
    <t>каникулы</t>
  </si>
  <si>
    <t xml:space="preserve">практика </t>
  </si>
  <si>
    <t>итоговая государственная аттестация, включая подготовку и защиту ВКР</t>
  </si>
  <si>
    <t>о</t>
  </si>
  <si>
    <t>отпуск после окончания вуза</t>
  </si>
  <si>
    <t xml:space="preserve">зачетно-экзаменационные недели </t>
  </si>
  <si>
    <t>2012/2013 - 2015/2016</t>
  </si>
  <si>
    <t>"        "                           2012</t>
  </si>
  <si>
    <t>СОГЛАСОВАНО:</t>
  </si>
  <si>
    <t>Проректор</t>
  </si>
  <si>
    <t>С.Ю. Рощин</t>
  </si>
  <si>
    <t>"____"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</si>
</sst>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Times New Roman Cyr"/>
      <charset val="204"/>
    </font>
    <font>
      <b/>
      <sz val="10"/>
      <name val="Times New Roman Cyr"/>
      <charset val="204"/>
    </font>
    <font>
      <sz val="22"/>
      <name val="Times New Roman Cyr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i/>
      <sz val="10"/>
      <name val="Times New Roman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  <font>
      <sz val="10"/>
      <color indexed="10"/>
      <name val="Arial Cyr"/>
      <charset val="204"/>
    </font>
    <font>
      <sz val="11"/>
      <name val="Calibri"/>
      <family val="2"/>
      <charset val="204"/>
      <scheme val="minor"/>
    </font>
    <font>
      <b/>
      <sz val="10"/>
      <color indexed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10"/>
      <color theme="1"/>
      <name val="Arial Cyr"/>
      <charset val="204"/>
    </font>
    <font>
      <sz val="9"/>
      <color theme="1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94">
    <xf numFmtId="0" fontId="0" fillId="0" borderId="0" xfId="0"/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5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4" borderId="0" xfId="0" applyNumberFormat="1" applyFont="1" applyFill="1" applyAlignment="1">
      <alignment horizontal="center" vertical="center" wrapText="1"/>
    </xf>
    <xf numFmtId="0" fontId="0" fillId="4" borderId="0" xfId="0" applyFont="1" applyFill="1" applyAlignment="1">
      <alignment vertical="center"/>
    </xf>
    <xf numFmtId="0" fontId="0" fillId="6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8" fillId="2" borderId="5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164" fontId="8" fillId="6" borderId="5" xfId="0" applyNumberFormat="1" applyFont="1" applyFill="1" applyBorder="1" applyAlignment="1">
      <alignment horizontal="center" vertical="center"/>
    </xf>
    <xf numFmtId="164" fontId="8" fillId="6" borderId="5" xfId="1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textRotation="90" wrapText="1"/>
    </xf>
    <xf numFmtId="0" fontId="8" fillId="0" borderId="1" xfId="0" applyFont="1" applyFill="1" applyBorder="1" applyAlignment="1">
      <alignment vertical="center" textRotation="90" wrapText="1"/>
    </xf>
    <xf numFmtId="49" fontId="8" fillId="6" borderId="5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6" borderId="5" xfId="0" applyNumberFormat="1" applyFont="1" applyFill="1" applyBorder="1" applyAlignment="1">
      <alignment horizontal="center" vertical="center"/>
    </xf>
    <xf numFmtId="164" fontId="8" fillId="6" borderId="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6" borderId="5" xfId="0" quotePrefix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49" fontId="7" fillId="2" borderId="5" xfId="0" applyNumberFormat="1" applyFont="1" applyFill="1" applyBorder="1" applyAlignment="1">
      <alignment horizontal="left" vertical="center" wrapText="1"/>
    </xf>
    <xf numFmtId="164" fontId="7" fillId="2" borderId="5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/>
    </xf>
    <xf numFmtId="0" fontId="7" fillId="2" borderId="5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8" fillId="2" borderId="5" xfId="1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3" fillId="7" borderId="5" xfId="0" applyNumberFormat="1" applyFont="1" applyFill="1" applyBorder="1" applyAlignment="1">
      <alignment horizontal="center" vertical="center"/>
    </xf>
    <xf numFmtId="0" fontId="8" fillId="6" borderId="5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8" fillId="6" borderId="5" xfId="0" applyNumberFormat="1" applyFont="1" applyFill="1" applyBorder="1" applyAlignment="1">
      <alignment horizontal="center" vertical="center" wrapText="1"/>
    </xf>
    <xf numFmtId="0" fontId="8" fillId="6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5" xfId="0" applyFont="1" applyFill="1" applyBorder="1" applyAlignment="1">
      <alignment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2" borderId="5" xfId="1" applyNumberFormat="1" applyFont="1" applyFill="1" applyBorder="1" applyAlignment="1">
      <alignment horizontal="center" vertical="center"/>
    </xf>
    <xf numFmtId="0" fontId="8" fillId="0" borderId="5" xfId="0" quotePrefix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10" fillId="0" borderId="0" xfId="0" applyFont="1"/>
    <xf numFmtId="0" fontId="3" fillId="0" borderId="0" xfId="0" applyFont="1" applyFill="1" applyBorder="1"/>
    <xf numFmtId="0" fontId="10" fillId="0" borderId="0" xfId="0" applyFont="1" applyFill="1"/>
    <xf numFmtId="0" fontId="3" fillId="0" borderId="0" xfId="0" applyFont="1" applyFill="1"/>
    <xf numFmtId="0" fontId="10" fillId="0" borderId="21" xfId="0" applyFont="1" applyFill="1" applyBorder="1"/>
    <xf numFmtId="0" fontId="4" fillId="0" borderId="0" xfId="0" applyFont="1"/>
    <xf numFmtId="0" fontId="10" fillId="0" borderId="8" xfId="0" applyFont="1" applyFill="1" applyBorder="1"/>
    <xf numFmtId="0" fontId="10" fillId="0" borderId="8" xfId="0" applyFont="1" applyBorder="1"/>
    <xf numFmtId="0" fontId="10" fillId="0" borderId="21" xfId="0" applyFont="1" applyBorder="1"/>
    <xf numFmtId="0" fontId="4" fillId="0" borderId="0" xfId="0" applyFont="1" applyFill="1"/>
    <xf numFmtId="0" fontId="3" fillId="6" borderId="0" xfId="0" applyFont="1" applyFill="1" applyBorder="1"/>
    <xf numFmtId="0" fontId="3" fillId="6" borderId="0" xfId="0" applyFont="1" applyFill="1"/>
    <xf numFmtId="0" fontId="4" fillId="6" borderId="0" xfId="0" applyFont="1" applyFill="1"/>
    <xf numFmtId="0" fontId="3" fillId="0" borderId="0" xfId="0" applyFont="1" applyFill="1" applyAlignment="1"/>
    <xf numFmtId="0" fontId="11" fillId="6" borderId="0" xfId="0" applyFont="1" applyFill="1"/>
    <xf numFmtId="0" fontId="0" fillId="6" borderId="0" xfId="0" applyFill="1"/>
    <xf numFmtId="0" fontId="3" fillId="6" borderId="0" xfId="0" applyFont="1" applyFill="1" applyAlignment="1"/>
    <xf numFmtId="0" fontId="4" fillId="6" borderId="0" xfId="0" applyFont="1" applyFill="1" applyAlignment="1"/>
    <xf numFmtId="0" fontId="3" fillId="6" borderId="0" xfId="0" applyFont="1" applyFill="1" applyAlignment="1">
      <alignment horizontal="left"/>
    </xf>
    <xf numFmtId="0" fontId="12" fillId="6" borderId="0" xfId="0" applyFont="1" applyFill="1"/>
    <xf numFmtId="0" fontId="3" fillId="0" borderId="0" xfId="0" applyFont="1" applyFill="1" applyAlignment="1">
      <alignment horizontal="left"/>
    </xf>
    <xf numFmtId="0" fontId="12" fillId="0" borderId="0" xfId="0" applyFont="1"/>
    <xf numFmtId="0" fontId="13" fillId="0" borderId="0" xfId="0" applyFont="1" applyFill="1"/>
    <xf numFmtId="0" fontId="15" fillId="0" borderId="5" xfId="0" applyFont="1" applyFill="1" applyBorder="1"/>
    <xf numFmtId="0" fontId="15" fillId="0" borderId="9" xfId="0" applyFont="1" applyFill="1" applyBorder="1"/>
    <xf numFmtId="0" fontId="3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shrinkToFit="1"/>
    </xf>
    <xf numFmtId="0" fontId="16" fillId="0" borderId="5" xfId="0" applyFont="1" applyFill="1" applyBorder="1" applyAlignment="1"/>
    <xf numFmtId="0" fontId="16" fillId="0" borderId="5" xfId="0" applyFont="1" applyFill="1" applyBorder="1"/>
    <xf numFmtId="0" fontId="17" fillId="0" borderId="5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Border="1"/>
    <xf numFmtId="0" fontId="4" fillId="0" borderId="5" xfId="0" applyFont="1" applyFill="1" applyBorder="1" applyAlignment="1"/>
    <xf numFmtId="0" fontId="18" fillId="0" borderId="5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11" fillId="0" borderId="0" xfId="0" applyFont="1"/>
    <xf numFmtId="0" fontId="0" fillId="0" borderId="0" xfId="0" applyFill="1" applyBorder="1"/>
    <xf numFmtId="0" fontId="0" fillId="0" borderId="0" xfId="0" applyFill="1"/>
    <xf numFmtId="0" fontId="20" fillId="0" borderId="0" xfId="0" applyFont="1" applyFill="1"/>
    <xf numFmtId="0" fontId="21" fillId="0" borderId="0" xfId="0" applyFont="1" applyFill="1"/>
    <xf numFmtId="0" fontId="3" fillId="6" borderId="0" xfId="0" applyFont="1" applyFill="1" applyAlignment="1">
      <alignment vertical="top"/>
    </xf>
    <xf numFmtId="0" fontId="3" fillId="0" borderId="0" xfId="0" applyFont="1" applyFill="1" applyProtection="1">
      <protection locked="0"/>
    </xf>
    <xf numFmtId="0" fontId="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wrapText="1"/>
    </xf>
    <xf numFmtId="0" fontId="14" fillId="0" borderId="22" xfId="0" applyFont="1" applyBorder="1" applyAlignment="1">
      <alignment textRotation="90"/>
    </xf>
    <xf numFmtId="0" fontId="14" fillId="0" borderId="6" xfId="0" applyFont="1" applyBorder="1" applyAlignment="1">
      <alignment textRotation="90"/>
    </xf>
    <xf numFmtId="0" fontId="14" fillId="0" borderId="23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 textRotation="90" wrapText="1"/>
    </xf>
    <xf numFmtId="0" fontId="15" fillId="0" borderId="6" xfId="0" applyFont="1" applyFill="1" applyBorder="1" applyAlignment="1">
      <alignment horizontal="center" vertical="center" textRotation="90" wrapText="1"/>
    </xf>
    <xf numFmtId="0" fontId="15" fillId="0" borderId="22" xfId="0" applyFont="1" applyFill="1" applyBorder="1" applyAlignment="1">
      <alignment textRotation="90" wrapText="1"/>
    </xf>
    <xf numFmtId="0" fontId="15" fillId="0" borderId="6" xfId="0" applyFont="1" applyFill="1" applyBorder="1" applyAlignment="1">
      <alignment textRotation="90" wrapText="1"/>
    </xf>
    <xf numFmtId="0" fontId="15" fillId="0" borderId="22" xfId="0" applyFont="1" applyFill="1" applyBorder="1" applyAlignment="1">
      <alignment horizontal="center" textRotation="90" wrapText="1"/>
    </xf>
    <xf numFmtId="0" fontId="15" fillId="0" borderId="6" xfId="0" applyFont="1" applyFill="1" applyBorder="1" applyAlignment="1">
      <alignment horizontal="center" textRotation="90" wrapText="1"/>
    </xf>
    <xf numFmtId="0" fontId="15" fillId="0" borderId="24" xfId="0" applyFont="1" applyFill="1" applyBorder="1" applyAlignment="1">
      <alignment horizontal="center" textRotation="90" wrapText="1"/>
    </xf>
    <xf numFmtId="0" fontId="15" fillId="0" borderId="25" xfId="0" applyFont="1" applyFill="1" applyBorder="1" applyAlignment="1">
      <alignment horizontal="center" textRotation="90" wrapText="1"/>
    </xf>
    <xf numFmtId="0" fontId="3" fillId="0" borderId="23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shrinkToFi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NumberFormat="1" applyFont="1" applyFill="1" applyAlignment="1">
      <alignment horizontal="left" vertical="center" wrapText="1"/>
    </xf>
    <xf numFmtId="0" fontId="22" fillId="0" borderId="0" xfId="0" applyFont="1" applyFill="1" applyAlignment="1">
      <alignment horizontal="right" vertical="center" wrapText="1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textRotation="90" wrapText="1"/>
    </xf>
    <xf numFmtId="0" fontId="8" fillId="0" borderId="13" xfId="0" applyNumberFormat="1" applyFont="1" applyFill="1" applyBorder="1" applyAlignment="1">
      <alignment horizontal="center" vertical="center" textRotation="90" wrapText="1"/>
    </xf>
    <xf numFmtId="0" fontId="8" fillId="0" borderId="14" xfId="0" applyNumberFormat="1" applyFont="1" applyFill="1" applyBorder="1" applyAlignment="1">
      <alignment horizontal="center" vertical="center" textRotation="90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6"/>
  <sheetViews>
    <sheetView workbookViewId="0">
      <selection activeCell="H36" sqref="H36"/>
    </sheetView>
  </sheetViews>
  <sheetFormatPr defaultRowHeight="12.75"/>
  <cols>
    <col min="1" max="53" width="2.83203125" customWidth="1"/>
    <col min="54" max="60" width="10.83203125" customWidth="1"/>
    <col min="61" max="63" width="4.83203125" customWidth="1"/>
  </cols>
  <sheetData>
    <row r="1" spans="1:60" ht="15" customHeight="1">
      <c r="A1" s="134" t="s">
        <v>123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</row>
    <row r="2" spans="1:60" ht="1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</row>
    <row r="3" spans="1:60" ht="1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</row>
    <row r="4" spans="1:60" ht="1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82"/>
      <c r="R4" s="82"/>
      <c r="S4" s="82"/>
      <c r="T4" s="82"/>
      <c r="U4" s="82"/>
      <c r="V4" s="82"/>
      <c r="W4" s="82"/>
      <c r="X4" s="82"/>
      <c r="Y4" s="83"/>
      <c r="Z4" s="82" t="s">
        <v>124</v>
      </c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4" t="s">
        <v>125</v>
      </c>
      <c r="BB4" s="84"/>
      <c r="BC4" s="84"/>
      <c r="BD4" s="84"/>
      <c r="BE4" s="84"/>
      <c r="BF4" s="84"/>
      <c r="BG4" s="84"/>
      <c r="BH4" s="82"/>
    </row>
    <row r="5" spans="1:60" ht="1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1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6" t="s">
        <v>126</v>
      </c>
      <c r="BB5" s="86"/>
      <c r="BC5" s="86"/>
      <c r="BD5" s="86"/>
      <c r="BE5" s="86"/>
      <c r="BF5" s="86"/>
      <c r="BG5" s="86"/>
      <c r="BH5" s="87"/>
    </row>
    <row r="6" spans="1:60" ht="1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8"/>
      <c r="BB6" s="88"/>
      <c r="BC6" s="88"/>
      <c r="BD6" s="88"/>
      <c r="BE6" s="88" t="s">
        <v>127</v>
      </c>
      <c r="BF6" s="88"/>
      <c r="BG6" s="88"/>
      <c r="BH6" s="85"/>
    </row>
    <row r="7" spans="1:60" ht="15" customHeight="1">
      <c r="A7" s="85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2"/>
      <c r="Q7" s="82"/>
      <c r="R7" s="82"/>
      <c r="S7" s="82"/>
      <c r="T7" s="82"/>
      <c r="U7" s="82"/>
      <c r="V7" s="82"/>
      <c r="W7" s="82"/>
      <c r="X7" s="82"/>
      <c r="Y7" s="82" t="s">
        <v>128</v>
      </c>
      <c r="Z7" s="89"/>
      <c r="AA7" s="82"/>
      <c r="AB7" s="89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90" t="s">
        <v>179</v>
      </c>
      <c r="BB7" s="91"/>
      <c r="BC7" s="91"/>
      <c r="BD7" s="91"/>
      <c r="BE7" s="91"/>
      <c r="BF7" s="91"/>
      <c r="BG7" s="92"/>
      <c r="BH7" s="81"/>
    </row>
    <row r="8" spans="1:60" ht="1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5"/>
      <c r="L8" s="85"/>
      <c r="M8" s="85"/>
      <c r="N8" s="85"/>
      <c r="O8" s="85"/>
      <c r="P8" s="87"/>
      <c r="Q8" s="85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93"/>
      <c r="AT8" s="93"/>
      <c r="AU8" s="87"/>
      <c r="AV8" s="87"/>
      <c r="AW8" s="87"/>
      <c r="AX8" s="87"/>
      <c r="AY8" s="87"/>
      <c r="AZ8" s="87"/>
      <c r="BA8" s="86"/>
      <c r="BB8" s="86"/>
      <c r="BC8" s="86"/>
      <c r="BD8" s="86"/>
      <c r="BE8" s="86"/>
      <c r="BF8" s="84"/>
      <c r="BG8" s="84"/>
      <c r="BH8" s="81"/>
    </row>
    <row r="9" spans="1:60" ht="15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5"/>
      <c r="Q9" s="94" t="s">
        <v>129</v>
      </c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6"/>
      <c r="AT9" s="96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4"/>
    </row>
    <row r="10" spans="1:60" ht="1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7"/>
      <c r="P10" s="87"/>
      <c r="Q10" s="97"/>
      <c r="R10" s="97"/>
      <c r="S10" s="87"/>
      <c r="T10" s="87"/>
      <c r="U10" s="8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3"/>
      <c r="AT10" s="93"/>
      <c r="AU10" s="93"/>
      <c r="AV10" s="93"/>
      <c r="AW10" s="93"/>
      <c r="AX10" s="93"/>
      <c r="AY10" s="93"/>
      <c r="AZ10" s="93"/>
      <c r="BA10" s="93"/>
      <c r="BB10" s="89"/>
      <c r="BC10" s="89"/>
      <c r="BD10" s="89"/>
      <c r="BE10" s="89"/>
      <c r="BF10" s="89"/>
      <c r="BG10" s="89"/>
    </row>
    <row r="11" spans="1:60" ht="1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7"/>
      <c r="P11" s="87"/>
      <c r="Q11" s="97"/>
      <c r="R11" s="97"/>
      <c r="S11" s="87"/>
      <c r="T11" s="87"/>
      <c r="U11" s="8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3"/>
      <c r="AT11" s="93"/>
      <c r="AU11" s="93"/>
      <c r="AV11" s="93"/>
      <c r="AW11" s="93"/>
      <c r="AX11" s="93"/>
      <c r="AY11" s="93"/>
      <c r="AZ11" s="93"/>
      <c r="BA11" s="93"/>
      <c r="BB11" s="89"/>
      <c r="BC11" s="89"/>
      <c r="BD11" s="89"/>
      <c r="BE11" s="89"/>
      <c r="BF11" s="89"/>
      <c r="BG11" s="89"/>
    </row>
    <row r="12" spans="1:60" ht="1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31" t="s">
        <v>130</v>
      </c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6"/>
      <c r="BG12" s="96"/>
      <c r="BH12" s="99"/>
    </row>
    <row r="13" spans="1:60" ht="15" customHeight="1">
      <c r="A13" s="95"/>
      <c r="B13" s="100" t="s">
        <v>131</v>
      </c>
      <c r="C13" s="100"/>
      <c r="D13" s="100"/>
      <c r="E13" s="100"/>
      <c r="F13" s="100"/>
      <c r="G13" s="100"/>
      <c r="H13" s="100" t="s">
        <v>178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9"/>
    </row>
    <row r="14" spans="1:60" ht="15" customHeight="1">
      <c r="A14" s="95"/>
      <c r="B14" s="100" t="s">
        <v>132</v>
      </c>
      <c r="C14" s="100"/>
      <c r="D14" s="100"/>
      <c r="E14" s="100"/>
      <c r="F14" s="100"/>
      <c r="G14" s="100"/>
      <c r="H14" s="100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01"/>
      <c r="X14" s="101"/>
      <c r="Y14" s="101"/>
      <c r="Z14" s="101"/>
      <c r="AA14" s="101"/>
      <c r="AB14" s="101"/>
      <c r="AC14" s="101"/>
      <c r="AD14" s="101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5"/>
      <c r="BG14" s="95"/>
      <c r="BH14" s="99"/>
    </row>
    <row r="15" spans="1:60" ht="15" customHeight="1">
      <c r="A15" s="95"/>
      <c r="B15" s="102" t="s">
        <v>133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6"/>
      <c r="AX15" s="96"/>
      <c r="AY15" s="95"/>
      <c r="AZ15" s="95"/>
      <c r="BA15" s="95"/>
      <c r="BB15" s="95"/>
      <c r="BC15" s="95"/>
      <c r="BD15" s="95"/>
      <c r="BE15" s="95"/>
      <c r="BF15" s="95"/>
      <c r="BG15" s="95"/>
      <c r="BH15" s="103"/>
    </row>
    <row r="16" spans="1:60" ht="15" customHeight="1">
      <c r="A16" s="82"/>
      <c r="B16" s="104" t="s">
        <v>134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9"/>
      <c r="AX16" s="89"/>
      <c r="AY16" s="87"/>
      <c r="AZ16" s="87"/>
      <c r="BA16" s="87"/>
      <c r="BB16" s="87"/>
      <c r="BC16" s="87"/>
      <c r="BD16" s="87"/>
      <c r="BE16" s="87"/>
      <c r="BF16" s="82"/>
      <c r="BG16" s="82"/>
      <c r="BH16" s="105"/>
    </row>
    <row r="17" spans="1:60" ht="15" customHeight="1">
      <c r="A17" s="82"/>
      <c r="B17" s="104"/>
      <c r="C17" s="87"/>
      <c r="D17" s="87"/>
      <c r="E17" s="87"/>
      <c r="F17" s="87"/>
      <c r="G17" s="87"/>
      <c r="H17" s="87"/>
      <c r="I17" s="87"/>
      <c r="J17" s="87"/>
      <c r="K17" s="87"/>
      <c r="L17" s="106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2" t="s">
        <v>136</v>
      </c>
      <c r="Z17" s="87"/>
      <c r="AA17" s="87"/>
      <c r="AB17" s="87"/>
      <c r="AC17" s="87"/>
      <c r="AD17" s="87"/>
      <c r="AE17" s="87"/>
      <c r="AF17" s="87"/>
      <c r="AG17" s="87"/>
      <c r="AH17" s="87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9"/>
      <c r="AX17" s="89"/>
      <c r="AY17" s="87" t="s">
        <v>135</v>
      </c>
      <c r="AZ17" s="87"/>
      <c r="BA17" s="87"/>
      <c r="BB17" s="132"/>
      <c r="BC17" s="132"/>
      <c r="BD17" s="132"/>
      <c r="BE17" s="87"/>
      <c r="BF17" s="82"/>
      <c r="BG17" s="82"/>
    </row>
    <row r="18" spans="1:60" ht="15" customHeight="1">
      <c r="A18" s="82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9"/>
      <c r="AX18" s="89"/>
      <c r="AY18" s="93"/>
      <c r="AZ18" s="97" t="s">
        <v>137</v>
      </c>
      <c r="BA18" s="87"/>
      <c r="BB18" s="132"/>
      <c r="BC18" s="132"/>
      <c r="BD18" s="132"/>
      <c r="BE18" s="87"/>
      <c r="BF18" s="82"/>
      <c r="BG18" s="82"/>
    </row>
    <row r="19" spans="1:60" ht="15" customHeight="1">
      <c r="A19" s="135" t="s">
        <v>138</v>
      </c>
      <c r="B19" s="137" t="s">
        <v>139</v>
      </c>
      <c r="C19" s="138"/>
      <c r="D19" s="138"/>
      <c r="E19" s="139"/>
      <c r="F19" s="140" t="s">
        <v>140</v>
      </c>
      <c r="G19" s="141"/>
      <c r="H19" s="141"/>
      <c r="I19" s="141"/>
      <c r="J19" s="142"/>
      <c r="K19" s="140" t="s">
        <v>141</v>
      </c>
      <c r="L19" s="141"/>
      <c r="M19" s="141"/>
      <c r="N19" s="142"/>
      <c r="O19" s="140" t="s">
        <v>142</v>
      </c>
      <c r="P19" s="141"/>
      <c r="Q19" s="141"/>
      <c r="R19" s="141"/>
      <c r="S19" s="142"/>
      <c r="T19" s="140" t="s">
        <v>143</v>
      </c>
      <c r="U19" s="141"/>
      <c r="V19" s="141"/>
      <c r="W19" s="141"/>
      <c r="X19" s="142"/>
      <c r="Y19" s="140" t="s">
        <v>144</v>
      </c>
      <c r="Z19" s="141"/>
      <c r="AA19" s="141"/>
      <c r="AB19" s="142"/>
      <c r="AC19" s="140" t="s">
        <v>145</v>
      </c>
      <c r="AD19" s="141"/>
      <c r="AE19" s="141"/>
      <c r="AF19" s="142"/>
      <c r="AG19" s="140" t="s">
        <v>146</v>
      </c>
      <c r="AH19" s="141"/>
      <c r="AI19" s="141"/>
      <c r="AJ19" s="142"/>
      <c r="AK19" s="140" t="s">
        <v>147</v>
      </c>
      <c r="AL19" s="141"/>
      <c r="AM19" s="141"/>
      <c r="AN19" s="141"/>
      <c r="AO19" s="142"/>
      <c r="AP19" s="140" t="s">
        <v>148</v>
      </c>
      <c r="AQ19" s="141"/>
      <c r="AR19" s="141"/>
      <c r="AS19" s="142"/>
      <c r="AT19" s="140" t="s">
        <v>149</v>
      </c>
      <c r="AU19" s="141"/>
      <c r="AV19" s="141"/>
      <c r="AW19" s="142"/>
      <c r="AX19" s="140" t="s">
        <v>150</v>
      </c>
      <c r="AY19" s="141"/>
      <c r="AZ19" s="141"/>
      <c r="BA19" s="142"/>
      <c r="BB19" s="145" t="s">
        <v>151</v>
      </c>
      <c r="BC19" s="147" t="s">
        <v>152</v>
      </c>
      <c r="BD19" s="149" t="s">
        <v>153</v>
      </c>
      <c r="BE19" s="149" t="s">
        <v>154</v>
      </c>
      <c r="BF19" s="145" t="s">
        <v>155</v>
      </c>
      <c r="BG19" s="145" t="s">
        <v>156</v>
      </c>
      <c r="BH19" s="143" t="s">
        <v>17</v>
      </c>
    </row>
    <row r="20" spans="1:60" ht="57.95" customHeight="1">
      <c r="A20" s="136"/>
      <c r="B20" s="107">
        <v>1</v>
      </c>
      <c r="C20" s="107">
        <v>2</v>
      </c>
      <c r="D20" s="107">
        <v>3</v>
      </c>
      <c r="E20" s="107">
        <v>4</v>
      </c>
      <c r="F20" s="107">
        <v>5</v>
      </c>
      <c r="G20" s="107">
        <v>6</v>
      </c>
      <c r="H20" s="107">
        <v>7</v>
      </c>
      <c r="I20" s="107">
        <v>8</v>
      </c>
      <c r="J20" s="107">
        <v>9</v>
      </c>
      <c r="K20" s="107">
        <v>10</v>
      </c>
      <c r="L20" s="107">
        <v>11</v>
      </c>
      <c r="M20" s="107">
        <v>12</v>
      </c>
      <c r="N20" s="107">
        <v>13</v>
      </c>
      <c r="O20" s="107">
        <v>14</v>
      </c>
      <c r="P20" s="107">
        <v>15</v>
      </c>
      <c r="Q20" s="107">
        <v>16</v>
      </c>
      <c r="R20" s="107">
        <v>17</v>
      </c>
      <c r="S20" s="107">
        <v>18</v>
      </c>
      <c r="T20" s="107">
        <v>19</v>
      </c>
      <c r="U20" s="107">
        <v>20</v>
      </c>
      <c r="V20" s="107">
        <v>21</v>
      </c>
      <c r="W20" s="107">
        <v>22</v>
      </c>
      <c r="X20" s="107">
        <v>23</v>
      </c>
      <c r="Y20" s="107">
        <v>24</v>
      </c>
      <c r="Z20" s="107">
        <v>25</v>
      </c>
      <c r="AA20" s="107">
        <v>26</v>
      </c>
      <c r="AB20" s="107">
        <v>27</v>
      </c>
      <c r="AC20" s="107">
        <v>28</v>
      </c>
      <c r="AD20" s="107">
        <v>29</v>
      </c>
      <c r="AE20" s="107">
        <v>30</v>
      </c>
      <c r="AF20" s="107">
        <v>31</v>
      </c>
      <c r="AG20" s="107">
        <v>32</v>
      </c>
      <c r="AH20" s="107">
        <v>33</v>
      </c>
      <c r="AI20" s="107">
        <v>34</v>
      </c>
      <c r="AJ20" s="107">
        <v>35</v>
      </c>
      <c r="AK20" s="107">
        <v>36</v>
      </c>
      <c r="AL20" s="107">
        <v>37</v>
      </c>
      <c r="AM20" s="107">
        <v>38</v>
      </c>
      <c r="AN20" s="107">
        <v>39</v>
      </c>
      <c r="AO20" s="107">
        <v>40</v>
      </c>
      <c r="AP20" s="108">
        <v>41</v>
      </c>
      <c r="AQ20" s="107">
        <v>42</v>
      </c>
      <c r="AR20" s="107">
        <v>43</v>
      </c>
      <c r="AS20" s="107">
        <v>44</v>
      </c>
      <c r="AT20" s="107">
        <v>45</v>
      </c>
      <c r="AU20" s="107">
        <v>46</v>
      </c>
      <c r="AV20" s="107">
        <v>47</v>
      </c>
      <c r="AW20" s="107">
        <v>48</v>
      </c>
      <c r="AX20" s="107">
        <v>49</v>
      </c>
      <c r="AY20" s="107">
        <v>50</v>
      </c>
      <c r="AZ20" s="107">
        <v>51</v>
      </c>
      <c r="BA20" s="107">
        <v>52</v>
      </c>
      <c r="BB20" s="146"/>
      <c r="BC20" s="148"/>
      <c r="BD20" s="150"/>
      <c r="BE20" s="150"/>
      <c r="BF20" s="146"/>
      <c r="BG20" s="146"/>
      <c r="BH20" s="144"/>
    </row>
    <row r="21" spans="1:60" ht="15" customHeight="1">
      <c r="A21" s="109" t="s">
        <v>157</v>
      </c>
      <c r="B21" s="110"/>
      <c r="C21" s="110"/>
      <c r="D21" s="110"/>
      <c r="E21" s="110"/>
      <c r="F21" s="110"/>
      <c r="G21" s="110"/>
      <c r="H21" s="110"/>
      <c r="I21" s="110"/>
      <c r="J21" s="110" t="s">
        <v>158</v>
      </c>
      <c r="K21" s="110"/>
      <c r="L21" s="110"/>
      <c r="M21" s="110"/>
      <c r="N21" s="110"/>
      <c r="O21" s="110"/>
      <c r="P21" s="110"/>
      <c r="Q21" s="110"/>
      <c r="R21" s="110"/>
      <c r="S21" s="111" t="s">
        <v>158</v>
      </c>
      <c r="T21" s="112" t="s">
        <v>159</v>
      </c>
      <c r="U21" s="112" t="s">
        <v>159</v>
      </c>
      <c r="V21" s="112"/>
      <c r="W21" s="111"/>
      <c r="X21" s="111"/>
      <c r="Y21" s="113"/>
      <c r="Z21" s="113"/>
      <c r="AA21" s="111"/>
      <c r="AB21" s="111"/>
      <c r="AC21" s="111"/>
      <c r="AD21" s="111"/>
      <c r="AE21" s="111"/>
      <c r="AF21" s="111" t="s">
        <v>158</v>
      </c>
      <c r="AG21" s="111"/>
      <c r="AH21" s="111"/>
      <c r="AI21" s="111"/>
      <c r="AJ21" s="111"/>
      <c r="AK21" s="112"/>
      <c r="AL21" s="114"/>
      <c r="AM21" s="111"/>
      <c r="AN21" s="111"/>
      <c r="AO21" s="111"/>
      <c r="AP21" s="111" t="s">
        <v>160</v>
      </c>
      <c r="AQ21" s="111" t="s">
        <v>160</v>
      </c>
      <c r="AR21" s="111" t="s">
        <v>158</v>
      </c>
      <c r="AS21" s="111" t="s">
        <v>158</v>
      </c>
      <c r="AT21" s="112" t="s">
        <v>159</v>
      </c>
      <c r="AU21" s="112" t="s">
        <v>159</v>
      </c>
      <c r="AV21" s="112" t="s">
        <v>159</v>
      </c>
      <c r="AW21" s="112" t="s">
        <v>159</v>
      </c>
      <c r="AX21" s="112" t="s">
        <v>159</v>
      </c>
      <c r="AY21" s="112" t="s">
        <v>159</v>
      </c>
      <c r="AZ21" s="112" t="s">
        <v>159</v>
      </c>
      <c r="BA21" s="112" t="s">
        <v>159</v>
      </c>
      <c r="BB21" s="115">
        <v>35</v>
      </c>
      <c r="BC21" s="115">
        <v>5</v>
      </c>
      <c r="BD21" s="116">
        <v>2</v>
      </c>
      <c r="BE21" s="115"/>
      <c r="BF21" s="115">
        <v>10</v>
      </c>
      <c r="BG21" s="115">
        <v>52</v>
      </c>
      <c r="BH21" s="117">
        <v>60</v>
      </c>
    </row>
    <row r="22" spans="1:60" ht="15" customHeight="1">
      <c r="A22" s="109" t="s">
        <v>161</v>
      </c>
      <c r="B22" s="110"/>
      <c r="C22" s="110"/>
      <c r="D22" s="110"/>
      <c r="E22" s="110"/>
      <c r="F22" s="110"/>
      <c r="G22" s="110"/>
      <c r="H22" s="110"/>
      <c r="I22" s="110"/>
      <c r="J22" s="110" t="s">
        <v>158</v>
      </c>
      <c r="K22" s="110"/>
      <c r="L22" s="110"/>
      <c r="M22" s="110"/>
      <c r="N22" s="110"/>
      <c r="O22" s="110"/>
      <c r="P22" s="110"/>
      <c r="Q22" s="110"/>
      <c r="R22" s="110"/>
      <c r="S22" s="111" t="s">
        <v>158</v>
      </c>
      <c r="T22" s="112" t="s">
        <v>159</v>
      </c>
      <c r="U22" s="112" t="s">
        <v>159</v>
      </c>
      <c r="V22" s="112"/>
      <c r="W22" s="111"/>
      <c r="X22" s="111"/>
      <c r="Y22" s="113"/>
      <c r="Z22" s="113"/>
      <c r="AA22" s="111"/>
      <c r="AB22" s="111"/>
      <c r="AC22" s="111"/>
      <c r="AD22" s="111"/>
      <c r="AE22" s="111"/>
      <c r="AF22" s="111" t="s">
        <v>158</v>
      </c>
      <c r="AG22" s="111"/>
      <c r="AH22" s="111"/>
      <c r="AI22" s="111"/>
      <c r="AJ22" s="111"/>
      <c r="AK22" s="112"/>
      <c r="AL22" s="114"/>
      <c r="AM22" s="111"/>
      <c r="AN22" s="111"/>
      <c r="AO22" s="111"/>
      <c r="AP22" s="111" t="s">
        <v>160</v>
      </c>
      <c r="AQ22" s="111" t="s">
        <v>160</v>
      </c>
      <c r="AR22" s="111" t="s">
        <v>158</v>
      </c>
      <c r="AS22" s="111" t="s">
        <v>158</v>
      </c>
      <c r="AT22" s="112" t="s">
        <v>159</v>
      </c>
      <c r="AU22" s="112" t="s">
        <v>159</v>
      </c>
      <c r="AV22" s="112" t="s">
        <v>159</v>
      </c>
      <c r="AW22" s="112" t="s">
        <v>159</v>
      </c>
      <c r="AX22" s="112" t="s">
        <v>159</v>
      </c>
      <c r="AY22" s="112" t="s">
        <v>159</v>
      </c>
      <c r="AZ22" s="112" t="s">
        <v>159</v>
      </c>
      <c r="BA22" s="112" t="s">
        <v>159</v>
      </c>
      <c r="BB22" s="115">
        <v>35</v>
      </c>
      <c r="BC22" s="115">
        <v>5</v>
      </c>
      <c r="BD22" s="116">
        <v>2</v>
      </c>
      <c r="BE22" s="115"/>
      <c r="BF22" s="115">
        <v>10</v>
      </c>
      <c r="BG22" s="115">
        <v>52</v>
      </c>
      <c r="BH22" s="117">
        <v>60</v>
      </c>
    </row>
    <row r="23" spans="1:60" ht="15" customHeight="1">
      <c r="A23" s="109" t="s">
        <v>162</v>
      </c>
      <c r="B23" s="110"/>
      <c r="C23" s="110"/>
      <c r="D23" s="110"/>
      <c r="E23" s="110"/>
      <c r="F23" s="110"/>
      <c r="G23" s="110"/>
      <c r="H23" s="110"/>
      <c r="I23" s="110"/>
      <c r="J23" s="110" t="s">
        <v>158</v>
      </c>
      <c r="K23" s="110"/>
      <c r="L23" s="110"/>
      <c r="M23" s="110"/>
      <c r="N23" s="110"/>
      <c r="O23" s="110"/>
      <c r="P23" s="110"/>
      <c r="Q23" s="110"/>
      <c r="R23" s="110"/>
      <c r="S23" s="111" t="s">
        <v>158</v>
      </c>
      <c r="T23" s="112" t="s">
        <v>159</v>
      </c>
      <c r="U23" s="112" t="s">
        <v>159</v>
      </c>
      <c r="V23" s="112"/>
      <c r="W23" s="111"/>
      <c r="X23" s="111"/>
      <c r="Y23" s="113"/>
      <c r="Z23" s="113"/>
      <c r="AA23" s="111"/>
      <c r="AB23" s="111"/>
      <c r="AC23" s="111"/>
      <c r="AD23" s="111"/>
      <c r="AE23" s="111"/>
      <c r="AF23" s="111" t="s">
        <v>158</v>
      </c>
      <c r="AG23" s="111"/>
      <c r="AH23" s="111"/>
      <c r="AI23" s="111"/>
      <c r="AJ23" s="111"/>
      <c r="AK23" s="112"/>
      <c r="AL23" s="114"/>
      <c r="AM23" s="111"/>
      <c r="AN23" s="111"/>
      <c r="AO23" s="111"/>
      <c r="AP23" s="111"/>
      <c r="AQ23" s="111"/>
      <c r="AR23" s="111" t="s">
        <v>158</v>
      </c>
      <c r="AS23" s="111" t="s">
        <v>158</v>
      </c>
      <c r="AT23" s="112" t="s">
        <v>160</v>
      </c>
      <c r="AU23" s="112" t="s">
        <v>160</v>
      </c>
      <c r="AV23" s="112" t="s">
        <v>159</v>
      </c>
      <c r="AW23" s="112" t="s">
        <v>159</v>
      </c>
      <c r="AX23" s="112" t="s">
        <v>159</v>
      </c>
      <c r="AY23" s="112" t="s">
        <v>159</v>
      </c>
      <c r="AZ23" s="112" t="s">
        <v>159</v>
      </c>
      <c r="BA23" s="112" t="s">
        <v>159</v>
      </c>
      <c r="BB23" s="115">
        <v>37</v>
      </c>
      <c r="BC23" s="115">
        <v>5</v>
      </c>
      <c r="BD23" s="116">
        <v>2</v>
      </c>
      <c r="BE23" s="115"/>
      <c r="BF23" s="115">
        <v>8</v>
      </c>
      <c r="BG23" s="115">
        <v>52</v>
      </c>
      <c r="BH23" s="117">
        <v>60</v>
      </c>
    </row>
    <row r="24" spans="1:60" ht="15" customHeight="1">
      <c r="A24" s="109" t="s">
        <v>163</v>
      </c>
      <c r="B24" s="110"/>
      <c r="C24" s="110"/>
      <c r="D24" s="110"/>
      <c r="E24" s="110"/>
      <c r="F24" s="110"/>
      <c r="G24" s="110"/>
      <c r="H24" s="110"/>
      <c r="I24" s="110"/>
      <c r="J24" s="110" t="s">
        <v>158</v>
      </c>
      <c r="K24" s="110"/>
      <c r="L24" s="110"/>
      <c r="M24" s="110"/>
      <c r="N24" s="110"/>
      <c r="O24" s="110"/>
      <c r="P24" s="110"/>
      <c r="Q24" s="110"/>
      <c r="R24" s="110"/>
      <c r="S24" s="111" t="s">
        <v>158</v>
      </c>
      <c r="T24" s="112" t="s">
        <v>159</v>
      </c>
      <c r="U24" s="112" t="s">
        <v>159</v>
      </c>
      <c r="V24" s="112"/>
      <c r="W24" s="111"/>
      <c r="X24" s="111"/>
      <c r="Y24" s="113"/>
      <c r="Z24" s="113"/>
      <c r="AA24" s="111"/>
      <c r="AB24" s="111"/>
      <c r="AC24" s="111"/>
      <c r="AD24" s="111"/>
      <c r="AE24" s="111"/>
      <c r="AF24" s="111" t="s">
        <v>158</v>
      </c>
      <c r="AG24" s="111" t="s">
        <v>160</v>
      </c>
      <c r="AH24" s="111" t="s">
        <v>160</v>
      </c>
      <c r="AI24" s="111" t="s">
        <v>160</v>
      </c>
      <c r="AJ24" s="111" t="s">
        <v>160</v>
      </c>
      <c r="AK24" s="112"/>
      <c r="AL24" s="118"/>
      <c r="AM24" s="119"/>
      <c r="AN24" s="110" t="s">
        <v>164</v>
      </c>
      <c r="AO24" s="110" t="s">
        <v>164</v>
      </c>
      <c r="AP24" s="110" t="s">
        <v>164</v>
      </c>
      <c r="AQ24" s="110" t="s">
        <v>164</v>
      </c>
      <c r="AR24" s="110" t="s">
        <v>164</v>
      </c>
      <c r="AS24" s="110" t="s">
        <v>164</v>
      </c>
      <c r="AT24" s="112" t="s">
        <v>159</v>
      </c>
      <c r="AU24" s="112" t="s">
        <v>159</v>
      </c>
      <c r="AV24" s="112" t="s">
        <v>159</v>
      </c>
      <c r="AW24" s="112" t="s">
        <v>159</v>
      </c>
      <c r="AX24" s="112" t="s">
        <v>159</v>
      </c>
      <c r="AY24" s="112" t="s">
        <v>159</v>
      </c>
      <c r="AZ24" s="112" t="s">
        <v>159</v>
      </c>
      <c r="BA24" s="112" t="s">
        <v>159</v>
      </c>
      <c r="BB24" s="115">
        <v>29</v>
      </c>
      <c r="BC24" s="115">
        <v>3</v>
      </c>
      <c r="BD24" s="116">
        <v>4</v>
      </c>
      <c r="BE24" s="115">
        <v>6</v>
      </c>
      <c r="BF24" s="115">
        <v>10</v>
      </c>
      <c r="BG24" s="115">
        <v>52</v>
      </c>
      <c r="BH24" s="117">
        <v>60</v>
      </c>
    </row>
    <row r="25" spans="1:60" ht="15" customHeight="1">
      <c r="A25" s="120"/>
      <c r="B25" s="140" t="s">
        <v>165</v>
      </c>
      <c r="C25" s="141"/>
      <c r="D25" s="141"/>
      <c r="E25" s="141"/>
      <c r="F25" s="141"/>
      <c r="G25" s="141"/>
      <c r="H25" s="141"/>
      <c r="I25" s="141"/>
      <c r="J25" s="142"/>
      <c r="K25" s="140" t="s">
        <v>166</v>
      </c>
      <c r="L25" s="141"/>
      <c r="M25" s="141"/>
      <c r="N25" s="141"/>
      <c r="O25" s="141"/>
      <c r="P25" s="141"/>
      <c r="Q25" s="141"/>
      <c r="R25" s="141"/>
      <c r="S25" s="142"/>
      <c r="T25" s="121"/>
      <c r="U25" s="119"/>
      <c r="V25" s="140" t="s">
        <v>167</v>
      </c>
      <c r="W25" s="141"/>
      <c r="X25" s="141"/>
      <c r="Y25" s="141"/>
      <c r="Z25" s="141"/>
      <c r="AA25" s="141"/>
      <c r="AB25" s="141"/>
      <c r="AC25" s="141"/>
      <c r="AD25" s="141"/>
      <c r="AE25" s="141"/>
      <c r="AF25" s="142"/>
      <c r="AG25" s="140" t="s">
        <v>168</v>
      </c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2"/>
      <c r="AT25" s="151" t="s">
        <v>169</v>
      </c>
      <c r="AU25" s="152"/>
      <c r="AV25" s="152"/>
      <c r="AW25" s="152"/>
      <c r="AX25" s="152"/>
      <c r="AY25" s="152"/>
      <c r="AZ25" s="152"/>
      <c r="BA25" s="153"/>
      <c r="BB25" s="122">
        <f t="shared" ref="BB25:BH25" si="0">BB21+BB22+BB23+BB24</f>
        <v>136</v>
      </c>
      <c r="BC25" s="122">
        <f t="shared" si="0"/>
        <v>18</v>
      </c>
      <c r="BD25" s="122">
        <f t="shared" si="0"/>
        <v>10</v>
      </c>
      <c r="BE25" s="122">
        <f t="shared" si="0"/>
        <v>6</v>
      </c>
      <c r="BF25" s="122">
        <f t="shared" si="0"/>
        <v>38</v>
      </c>
      <c r="BG25" s="122">
        <f t="shared" si="0"/>
        <v>208</v>
      </c>
      <c r="BH25" s="122">
        <f t="shared" si="0"/>
        <v>240</v>
      </c>
    </row>
    <row r="26" spans="1:60" ht="1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123"/>
      <c r="AU26" s="123"/>
      <c r="AV26" s="123"/>
      <c r="AW26" s="123"/>
      <c r="AX26" s="89"/>
      <c r="AY26" s="89"/>
      <c r="AZ26" s="89"/>
      <c r="BA26" s="89"/>
      <c r="BB26" s="89"/>
      <c r="BC26" s="89"/>
      <c r="BD26" s="89"/>
      <c r="BE26" s="89"/>
      <c r="BF26" s="89"/>
      <c r="BG26" s="89"/>
    </row>
    <row r="27" spans="1:60" ht="15" customHeight="1">
      <c r="A27" s="89"/>
      <c r="B27" s="89"/>
      <c r="C27" s="89"/>
      <c r="D27" s="89" t="s">
        <v>170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120"/>
      <c r="Q27" s="89"/>
      <c r="R27" s="89"/>
      <c r="S27" s="89" t="s">
        <v>171</v>
      </c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124"/>
      <c r="AV27" s="89"/>
      <c r="AW27" s="89"/>
      <c r="AX27" s="89"/>
      <c r="AY27" s="89"/>
      <c r="AZ27" s="89"/>
      <c r="BA27" s="89"/>
      <c r="BB27" s="125"/>
      <c r="BC27" s="89"/>
      <c r="BD27" s="89"/>
      <c r="BE27" s="89"/>
      <c r="BF27" s="89"/>
      <c r="BG27" s="89"/>
    </row>
    <row r="28" spans="1:60" ht="1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120" t="s">
        <v>159</v>
      </c>
      <c r="Q28" s="89"/>
      <c r="R28" s="89"/>
      <c r="S28" s="89" t="s">
        <v>172</v>
      </c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124"/>
      <c r="AV28" s="89"/>
      <c r="AW28" s="89"/>
      <c r="AX28" s="89"/>
      <c r="AY28" s="89"/>
      <c r="AZ28" s="89"/>
      <c r="BA28" s="89"/>
      <c r="BB28" s="125"/>
      <c r="BC28" s="89"/>
      <c r="BD28" s="89"/>
      <c r="BE28" s="89"/>
      <c r="BF28" s="89"/>
      <c r="BG28" s="89"/>
    </row>
    <row r="29" spans="1:60" ht="1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120" t="s">
        <v>160</v>
      </c>
      <c r="Q29" s="89"/>
      <c r="R29" s="89"/>
      <c r="S29" s="89" t="s">
        <v>173</v>
      </c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124"/>
      <c r="AV29" s="89"/>
      <c r="AW29" s="89"/>
      <c r="AX29" s="89"/>
      <c r="AY29" s="89"/>
      <c r="AZ29" s="89"/>
      <c r="BA29" s="89"/>
      <c r="BB29" s="125"/>
      <c r="BC29" s="89"/>
      <c r="BD29" s="89"/>
      <c r="BE29" s="89"/>
      <c r="BF29" s="89"/>
      <c r="BG29" s="89"/>
    </row>
    <row r="30" spans="1:60" ht="1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120" t="s">
        <v>164</v>
      </c>
      <c r="Q30" s="89"/>
      <c r="R30" s="89"/>
      <c r="S30" s="89" t="s">
        <v>174</v>
      </c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93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124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</row>
    <row r="31" spans="1:60" ht="1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120" t="s">
        <v>175</v>
      </c>
      <c r="Q31" s="89"/>
      <c r="R31" s="89"/>
      <c r="S31" s="89" t="s">
        <v>176</v>
      </c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124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</row>
    <row r="32" spans="1:60" ht="1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120" t="s">
        <v>158</v>
      </c>
      <c r="Q32" s="89"/>
      <c r="R32" s="89"/>
      <c r="S32" s="89" t="s">
        <v>177</v>
      </c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124"/>
      <c r="AV32" s="89"/>
      <c r="AW32" s="89"/>
      <c r="AX32" s="89"/>
      <c r="AY32" s="89"/>
      <c r="AZ32" s="89"/>
      <c r="BA32" s="89"/>
      <c r="BB32" s="89"/>
      <c r="BC32" s="89"/>
      <c r="BD32" s="89"/>
      <c r="BE32" s="126"/>
      <c r="BF32" s="89"/>
      <c r="BG32" s="89"/>
    </row>
    <row r="33" spans="3:47" ht="15" customHeight="1">
      <c r="AU33" s="127"/>
    </row>
    <row r="34" spans="3:47" ht="15" customHeight="1">
      <c r="C34" s="128"/>
      <c r="D34" s="129"/>
      <c r="E34" s="130"/>
      <c r="F34" s="130"/>
      <c r="G34" s="130"/>
      <c r="H34" s="130"/>
      <c r="I34" s="130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U34" s="127"/>
    </row>
    <row r="35" spans="3:47" ht="15" customHeight="1"/>
    <row r="36" spans="3:47" ht="15" customHeight="1"/>
  </sheetData>
  <mergeCells count="26">
    <mergeCell ref="B25:J25"/>
    <mergeCell ref="K25:S25"/>
    <mergeCell ref="V25:AF25"/>
    <mergeCell ref="AG25:AS25"/>
    <mergeCell ref="AT25:BA25"/>
    <mergeCell ref="BH19:BH20"/>
    <mergeCell ref="AG19:AJ19"/>
    <mergeCell ref="AK19:AO19"/>
    <mergeCell ref="AP19:AS19"/>
    <mergeCell ref="AT19:AW19"/>
    <mergeCell ref="AX19:BA19"/>
    <mergeCell ref="BB19:BB20"/>
    <mergeCell ref="BC19:BC20"/>
    <mergeCell ref="BD19:BD20"/>
    <mergeCell ref="BE19:BE20"/>
    <mergeCell ref="BF19:BF20"/>
    <mergeCell ref="BG19:BG20"/>
    <mergeCell ref="A1:BG3"/>
    <mergeCell ref="A19:A20"/>
    <mergeCell ref="B19:E19"/>
    <mergeCell ref="F19:J19"/>
    <mergeCell ref="K19:N19"/>
    <mergeCell ref="O19:S19"/>
    <mergeCell ref="T19:X19"/>
    <mergeCell ref="Y19:AB19"/>
    <mergeCell ref="AC19:AF19"/>
  </mergeCells>
  <pageMargins left="0.70866141732283472" right="0.70866141732283472" top="0.74803149606299213" bottom="0.74803149606299213" header="0.31496062992125984" footer="0.31496062992125984"/>
  <pageSetup paperSize="9" scale="65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EN147"/>
  <sheetViews>
    <sheetView tabSelected="1" topLeftCell="H1" zoomScale="50" zoomScaleNormal="50" zoomScaleSheetLayoutView="40" workbookViewId="0">
      <pane ySplit="7" topLeftCell="A41" activePane="bottomLeft" state="frozen"/>
      <selection pane="bottomLeft" activeCell="AE66" sqref="AE66"/>
    </sheetView>
  </sheetViews>
  <sheetFormatPr defaultColWidth="9.33203125" defaultRowHeight="12.75"/>
  <cols>
    <col min="1" max="1" width="13.83203125" style="5" customWidth="1"/>
    <col min="2" max="2" width="31.83203125" style="19" customWidth="1"/>
    <col min="3" max="3" width="10.83203125" style="13" customWidth="1"/>
    <col min="4" max="6" width="10.83203125" style="3" customWidth="1"/>
    <col min="7" max="8" width="9.83203125" style="3" customWidth="1"/>
    <col min="9" max="19" width="5.83203125" style="3" customWidth="1"/>
    <col min="20" max="21" width="5.5" style="3" hidden="1" customWidth="1"/>
    <col min="22" max="23" width="9.83203125" style="3" customWidth="1"/>
    <col min="24" max="34" width="5.83203125" style="3" customWidth="1"/>
    <col min="35" max="35" width="9.83203125" style="3" customWidth="1"/>
    <col min="36" max="36" width="9.83203125" style="1" customWidth="1"/>
    <col min="37" max="37" width="5.83203125" style="1" customWidth="1"/>
    <col min="38" max="38" width="7.1640625" style="1" customWidth="1"/>
    <col min="39" max="47" width="5.83203125" style="1" customWidth="1"/>
    <col min="48" max="49" width="9.83203125" style="1" customWidth="1"/>
    <col min="50" max="60" width="5.83203125" style="1" customWidth="1"/>
    <col min="61" max="61" width="12.83203125" style="3" customWidth="1"/>
    <col min="62" max="62" width="17.83203125" style="14" customWidth="1"/>
    <col min="63" max="16384" width="9.33203125" style="1"/>
  </cols>
  <sheetData>
    <row r="1" spans="1:820" s="6" customFormat="1" ht="36" customHeight="1" thickBot="1">
      <c r="A1" s="157" t="s">
        <v>14</v>
      </c>
      <c r="B1" s="158"/>
      <c r="C1" s="159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60"/>
    </row>
    <row r="2" spans="1:820" s="5" customFormat="1" ht="39" customHeight="1" thickBot="1">
      <c r="A2" s="179" t="s">
        <v>116</v>
      </c>
      <c r="B2" s="179" t="s">
        <v>0</v>
      </c>
      <c r="C2" s="188" t="s">
        <v>118</v>
      </c>
      <c r="D2" s="172" t="s">
        <v>117</v>
      </c>
      <c r="E2" s="174" t="s">
        <v>1</v>
      </c>
      <c r="F2" s="170" t="s">
        <v>2</v>
      </c>
      <c r="G2" s="191" t="s">
        <v>15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62" t="s">
        <v>3</v>
      </c>
      <c r="BJ2" s="162" t="s">
        <v>119</v>
      </c>
    </row>
    <row r="3" spans="1:820" s="5" customFormat="1" ht="27" customHeight="1" thickBot="1">
      <c r="A3" s="179"/>
      <c r="B3" s="179"/>
      <c r="C3" s="189"/>
      <c r="D3" s="172"/>
      <c r="E3" s="174"/>
      <c r="F3" s="170"/>
      <c r="G3" s="166" t="s">
        <v>4</v>
      </c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5"/>
      <c r="V3" s="185" t="s">
        <v>5</v>
      </c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5" t="s">
        <v>19</v>
      </c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7"/>
      <c r="AV3" s="185" t="s">
        <v>20</v>
      </c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7"/>
      <c r="BI3" s="162"/>
      <c r="BJ3" s="162"/>
    </row>
    <row r="4" spans="1:820" s="5" customFormat="1" ht="85.5" customHeight="1" thickBot="1">
      <c r="A4" s="179"/>
      <c r="B4" s="179"/>
      <c r="C4" s="189"/>
      <c r="D4" s="172"/>
      <c r="E4" s="174"/>
      <c r="F4" s="170"/>
      <c r="G4" s="166" t="s">
        <v>18</v>
      </c>
      <c r="H4" s="165"/>
      <c r="I4" s="164"/>
      <c r="J4" s="166"/>
      <c r="K4" s="166"/>
      <c r="L4" s="166"/>
      <c r="M4" s="166"/>
      <c r="N4" s="166"/>
      <c r="O4" s="165"/>
      <c r="P4" s="164" t="s">
        <v>16</v>
      </c>
      <c r="Q4" s="166"/>
      <c r="R4" s="166"/>
      <c r="S4" s="166"/>
      <c r="T4" s="166"/>
      <c r="U4" s="165"/>
      <c r="V4" s="164" t="s">
        <v>18</v>
      </c>
      <c r="W4" s="165"/>
      <c r="X4" s="164"/>
      <c r="Y4" s="166"/>
      <c r="Z4" s="166"/>
      <c r="AA4" s="166"/>
      <c r="AB4" s="166"/>
      <c r="AC4" s="166"/>
      <c r="AD4" s="165"/>
      <c r="AE4" s="164" t="s">
        <v>16</v>
      </c>
      <c r="AF4" s="166"/>
      <c r="AG4" s="166"/>
      <c r="AH4" s="166"/>
      <c r="AI4" s="164" t="s">
        <v>18</v>
      </c>
      <c r="AJ4" s="165"/>
      <c r="AK4" s="164"/>
      <c r="AL4" s="166"/>
      <c r="AM4" s="166"/>
      <c r="AN4" s="166"/>
      <c r="AO4" s="166"/>
      <c r="AP4" s="166"/>
      <c r="AQ4" s="165"/>
      <c r="AR4" s="164" t="s">
        <v>16</v>
      </c>
      <c r="AS4" s="166"/>
      <c r="AT4" s="166"/>
      <c r="AU4" s="165"/>
      <c r="AV4" s="164" t="s">
        <v>18</v>
      </c>
      <c r="AW4" s="165"/>
      <c r="AX4" s="164"/>
      <c r="AY4" s="166"/>
      <c r="AZ4" s="166"/>
      <c r="BA4" s="166"/>
      <c r="BB4" s="166"/>
      <c r="BC4" s="166"/>
      <c r="BD4" s="165"/>
      <c r="BE4" s="164" t="s">
        <v>16</v>
      </c>
      <c r="BF4" s="166"/>
      <c r="BG4" s="166"/>
      <c r="BH4" s="165"/>
      <c r="BI4" s="162"/>
      <c r="BJ4" s="162"/>
    </row>
    <row r="5" spans="1:820" s="5" customFormat="1" ht="24" customHeight="1" thickBot="1">
      <c r="A5" s="179"/>
      <c r="B5" s="179"/>
      <c r="C5" s="189"/>
      <c r="D5" s="172"/>
      <c r="E5" s="174"/>
      <c r="F5" s="170"/>
      <c r="G5" s="173" t="s">
        <v>6</v>
      </c>
      <c r="H5" s="169" t="s">
        <v>7</v>
      </c>
      <c r="I5" s="171" t="s">
        <v>17</v>
      </c>
      <c r="J5" s="171" t="s">
        <v>1</v>
      </c>
      <c r="K5" s="164" t="s">
        <v>8</v>
      </c>
      <c r="L5" s="166"/>
      <c r="M5" s="166"/>
      <c r="N5" s="166"/>
      <c r="O5" s="166"/>
      <c r="P5" s="178">
        <v>1</v>
      </c>
      <c r="Q5" s="161">
        <v>2</v>
      </c>
      <c r="R5" s="161">
        <v>3</v>
      </c>
      <c r="S5" s="161">
        <v>4</v>
      </c>
      <c r="T5" s="182">
        <v>3</v>
      </c>
      <c r="U5" s="161">
        <v>4</v>
      </c>
      <c r="V5" s="167" t="s">
        <v>6</v>
      </c>
      <c r="W5" s="169" t="s">
        <v>7</v>
      </c>
      <c r="X5" s="171" t="s">
        <v>17</v>
      </c>
      <c r="Y5" s="171" t="s">
        <v>1</v>
      </c>
      <c r="Z5" s="164" t="s">
        <v>8</v>
      </c>
      <c r="AA5" s="166"/>
      <c r="AB5" s="166"/>
      <c r="AC5" s="166"/>
      <c r="AD5" s="166"/>
      <c r="AE5" s="178">
        <v>1</v>
      </c>
      <c r="AF5" s="161">
        <v>2</v>
      </c>
      <c r="AG5" s="161">
        <v>3</v>
      </c>
      <c r="AH5" s="161">
        <v>4</v>
      </c>
      <c r="AI5" s="167" t="s">
        <v>6</v>
      </c>
      <c r="AJ5" s="169" t="s">
        <v>7</v>
      </c>
      <c r="AK5" s="171" t="s">
        <v>17</v>
      </c>
      <c r="AL5" s="171" t="s">
        <v>1</v>
      </c>
      <c r="AM5" s="164" t="s">
        <v>8</v>
      </c>
      <c r="AN5" s="166"/>
      <c r="AO5" s="166"/>
      <c r="AP5" s="166"/>
      <c r="AQ5" s="166"/>
      <c r="AR5" s="178">
        <v>1</v>
      </c>
      <c r="AS5" s="161">
        <v>2</v>
      </c>
      <c r="AT5" s="161">
        <v>3</v>
      </c>
      <c r="AU5" s="161">
        <v>4</v>
      </c>
      <c r="AV5" s="167" t="s">
        <v>6</v>
      </c>
      <c r="AW5" s="169" t="s">
        <v>7</v>
      </c>
      <c r="AX5" s="171" t="s">
        <v>17</v>
      </c>
      <c r="AY5" s="171" t="s">
        <v>1</v>
      </c>
      <c r="AZ5" s="164" t="s">
        <v>8</v>
      </c>
      <c r="BA5" s="166"/>
      <c r="BB5" s="166"/>
      <c r="BC5" s="166"/>
      <c r="BD5" s="166"/>
      <c r="BE5" s="178">
        <v>1</v>
      </c>
      <c r="BF5" s="161">
        <v>2</v>
      </c>
      <c r="BG5" s="161">
        <v>3</v>
      </c>
      <c r="BH5" s="161">
        <v>4</v>
      </c>
      <c r="BI5" s="162"/>
      <c r="BJ5" s="162"/>
    </row>
    <row r="6" spans="1:820" s="5" customFormat="1" ht="20.25" customHeight="1" thickBot="1">
      <c r="A6" s="179"/>
      <c r="B6" s="179"/>
      <c r="C6" s="189"/>
      <c r="D6" s="172"/>
      <c r="E6" s="174"/>
      <c r="F6" s="170"/>
      <c r="G6" s="174"/>
      <c r="H6" s="170"/>
      <c r="I6" s="172"/>
      <c r="J6" s="172"/>
      <c r="K6" s="169" t="s">
        <v>9</v>
      </c>
      <c r="L6" s="166" t="s">
        <v>10</v>
      </c>
      <c r="M6" s="166"/>
      <c r="N6" s="166"/>
      <c r="O6" s="167" t="s">
        <v>90</v>
      </c>
      <c r="P6" s="179"/>
      <c r="Q6" s="162"/>
      <c r="R6" s="162"/>
      <c r="S6" s="162"/>
      <c r="T6" s="183"/>
      <c r="U6" s="162"/>
      <c r="V6" s="168"/>
      <c r="W6" s="170"/>
      <c r="X6" s="172"/>
      <c r="Y6" s="172"/>
      <c r="Z6" s="169" t="s">
        <v>9</v>
      </c>
      <c r="AA6" s="166" t="s">
        <v>10</v>
      </c>
      <c r="AB6" s="166"/>
      <c r="AC6" s="166"/>
      <c r="AD6" s="167" t="s">
        <v>90</v>
      </c>
      <c r="AE6" s="179"/>
      <c r="AF6" s="162"/>
      <c r="AG6" s="162"/>
      <c r="AH6" s="162"/>
      <c r="AI6" s="168"/>
      <c r="AJ6" s="170"/>
      <c r="AK6" s="172"/>
      <c r="AL6" s="172"/>
      <c r="AM6" s="169" t="s">
        <v>9</v>
      </c>
      <c r="AN6" s="166" t="s">
        <v>10</v>
      </c>
      <c r="AO6" s="166"/>
      <c r="AP6" s="166"/>
      <c r="AQ6" s="167" t="s">
        <v>90</v>
      </c>
      <c r="AR6" s="179"/>
      <c r="AS6" s="162"/>
      <c r="AT6" s="162"/>
      <c r="AU6" s="162"/>
      <c r="AV6" s="168"/>
      <c r="AW6" s="170"/>
      <c r="AX6" s="172"/>
      <c r="AY6" s="172"/>
      <c r="AZ6" s="169" t="s">
        <v>9</v>
      </c>
      <c r="BA6" s="166" t="s">
        <v>10</v>
      </c>
      <c r="BB6" s="166"/>
      <c r="BC6" s="166"/>
      <c r="BD6" s="167" t="s">
        <v>90</v>
      </c>
      <c r="BE6" s="179"/>
      <c r="BF6" s="162"/>
      <c r="BG6" s="162"/>
      <c r="BH6" s="162"/>
      <c r="BI6" s="162"/>
      <c r="BJ6" s="162"/>
    </row>
    <row r="7" spans="1:820" s="5" customFormat="1" ht="70.5" customHeight="1" thickBot="1">
      <c r="A7" s="180"/>
      <c r="B7" s="180"/>
      <c r="C7" s="190"/>
      <c r="D7" s="181"/>
      <c r="E7" s="175"/>
      <c r="F7" s="176"/>
      <c r="G7" s="175"/>
      <c r="H7" s="176"/>
      <c r="I7" s="181"/>
      <c r="J7" s="181"/>
      <c r="K7" s="176"/>
      <c r="L7" s="32" t="s">
        <v>11</v>
      </c>
      <c r="M7" s="32" t="s">
        <v>12</v>
      </c>
      <c r="N7" s="32" t="s">
        <v>13</v>
      </c>
      <c r="O7" s="177"/>
      <c r="P7" s="180"/>
      <c r="Q7" s="163"/>
      <c r="R7" s="163"/>
      <c r="S7" s="163"/>
      <c r="T7" s="184"/>
      <c r="U7" s="163"/>
      <c r="V7" s="177"/>
      <c r="W7" s="176"/>
      <c r="X7" s="181"/>
      <c r="Y7" s="181"/>
      <c r="Z7" s="176"/>
      <c r="AA7" s="32" t="s">
        <v>11</v>
      </c>
      <c r="AB7" s="32" t="s">
        <v>12</v>
      </c>
      <c r="AC7" s="32" t="s">
        <v>13</v>
      </c>
      <c r="AD7" s="177"/>
      <c r="AE7" s="180"/>
      <c r="AF7" s="163"/>
      <c r="AG7" s="163"/>
      <c r="AH7" s="163"/>
      <c r="AI7" s="168"/>
      <c r="AJ7" s="170"/>
      <c r="AK7" s="172"/>
      <c r="AL7" s="172"/>
      <c r="AM7" s="170"/>
      <c r="AN7" s="33" t="s">
        <v>11</v>
      </c>
      <c r="AO7" s="33" t="s">
        <v>12</v>
      </c>
      <c r="AP7" s="33" t="s">
        <v>13</v>
      </c>
      <c r="AQ7" s="177"/>
      <c r="AR7" s="179"/>
      <c r="AS7" s="162"/>
      <c r="AT7" s="162"/>
      <c r="AU7" s="162"/>
      <c r="AV7" s="168"/>
      <c r="AW7" s="170"/>
      <c r="AX7" s="172"/>
      <c r="AY7" s="172"/>
      <c r="AZ7" s="170"/>
      <c r="BA7" s="33" t="s">
        <v>11</v>
      </c>
      <c r="BB7" s="33" t="s">
        <v>12</v>
      </c>
      <c r="BC7" s="33" t="s">
        <v>13</v>
      </c>
      <c r="BD7" s="177"/>
      <c r="BE7" s="179"/>
      <c r="BF7" s="162"/>
      <c r="BG7" s="162"/>
      <c r="BH7" s="163"/>
      <c r="BI7" s="163"/>
      <c r="BJ7" s="163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  <c r="IW7" s="49"/>
      <c r="IX7" s="49"/>
      <c r="IY7" s="49"/>
      <c r="IZ7" s="49"/>
      <c r="JA7" s="49"/>
      <c r="JB7" s="49"/>
      <c r="JC7" s="49"/>
      <c r="JD7" s="49"/>
      <c r="JE7" s="49"/>
      <c r="JF7" s="49"/>
      <c r="JG7" s="49"/>
      <c r="JH7" s="49"/>
      <c r="JI7" s="49"/>
      <c r="JJ7" s="49"/>
      <c r="JK7" s="49"/>
      <c r="JL7" s="49"/>
      <c r="JM7" s="49"/>
      <c r="JN7" s="49"/>
      <c r="JO7" s="49"/>
      <c r="JP7" s="49"/>
      <c r="JQ7" s="49"/>
      <c r="JR7" s="49"/>
      <c r="JS7" s="49"/>
      <c r="JT7" s="49"/>
      <c r="JU7" s="49"/>
      <c r="JV7" s="49"/>
      <c r="JW7" s="49"/>
      <c r="JX7" s="49"/>
      <c r="JY7" s="49"/>
      <c r="JZ7" s="49"/>
      <c r="KA7" s="49"/>
      <c r="KB7" s="49"/>
      <c r="KC7" s="49"/>
      <c r="KD7" s="49"/>
      <c r="KE7" s="49"/>
      <c r="KF7" s="49"/>
      <c r="KG7" s="49"/>
      <c r="KH7" s="49"/>
      <c r="KI7" s="49"/>
      <c r="KJ7" s="49"/>
      <c r="KK7" s="49"/>
      <c r="KL7" s="49"/>
      <c r="KM7" s="49"/>
      <c r="KN7" s="49"/>
      <c r="KO7" s="49"/>
      <c r="KP7" s="49"/>
      <c r="KQ7" s="49"/>
      <c r="KR7" s="49"/>
      <c r="KS7" s="49"/>
      <c r="KT7" s="49"/>
      <c r="KU7" s="49"/>
      <c r="KV7" s="49"/>
      <c r="KW7" s="49"/>
      <c r="KX7" s="49"/>
      <c r="KY7" s="49"/>
      <c r="KZ7" s="49"/>
      <c r="LA7" s="49"/>
      <c r="LB7" s="49"/>
      <c r="LC7" s="49"/>
      <c r="LD7" s="49"/>
      <c r="LE7" s="49"/>
      <c r="LF7" s="49"/>
      <c r="LG7" s="49"/>
      <c r="LH7" s="49"/>
      <c r="LI7" s="49"/>
      <c r="LJ7" s="49"/>
      <c r="LK7" s="49"/>
      <c r="LL7" s="49"/>
      <c r="LM7" s="49"/>
      <c r="LN7" s="49"/>
      <c r="LO7" s="49"/>
      <c r="LP7" s="49"/>
      <c r="LQ7" s="49"/>
      <c r="LR7" s="49"/>
      <c r="LS7" s="49"/>
      <c r="LT7" s="49"/>
      <c r="LU7" s="49"/>
      <c r="LV7" s="49"/>
      <c r="LW7" s="49"/>
      <c r="LX7" s="49"/>
      <c r="LY7" s="49"/>
      <c r="LZ7" s="49"/>
      <c r="MA7" s="49"/>
      <c r="MB7" s="49"/>
      <c r="MC7" s="49"/>
      <c r="MD7" s="49"/>
      <c r="ME7" s="49"/>
      <c r="MF7" s="49"/>
      <c r="MG7" s="49"/>
      <c r="MH7" s="49"/>
      <c r="MI7" s="49"/>
      <c r="MJ7" s="49"/>
      <c r="MK7" s="49"/>
      <c r="ML7" s="49"/>
      <c r="MM7" s="49"/>
      <c r="MN7" s="49"/>
      <c r="MO7" s="49"/>
      <c r="MP7" s="49"/>
      <c r="MQ7" s="49"/>
      <c r="MR7" s="49"/>
      <c r="MS7" s="49"/>
      <c r="MT7" s="49"/>
      <c r="MU7" s="49"/>
      <c r="MV7" s="49"/>
      <c r="MW7" s="49"/>
      <c r="MX7" s="49"/>
      <c r="MY7" s="49"/>
      <c r="MZ7" s="49"/>
      <c r="NA7" s="49"/>
      <c r="NB7" s="49"/>
      <c r="NC7" s="49"/>
      <c r="ND7" s="49"/>
      <c r="NE7" s="49"/>
      <c r="NF7" s="49"/>
      <c r="NG7" s="49"/>
      <c r="NH7" s="49"/>
      <c r="NI7" s="49"/>
      <c r="NJ7" s="49"/>
      <c r="NK7" s="49"/>
      <c r="NL7" s="49"/>
      <c r="NM7" s="49"/>
      <c r="NN7" s="49"/>
      <c r="NO7" s="49"/>
      <c r="NP7" s="49"/>
      <c r="NQ7" s="49"/>
      <c r="NR7" s="49"/>
      <c r="NS7" s="49"/>
      <c r="NT7" s="49"/>
      <c r="NU7" s="49"/>
      <c r="NV7" s="49"/>
      <c r="NW7" s="49"/>
      <c r="NX7" s="49"/>
      <c r="NY7" s="49"/>
      <c r="NZ7" s="49"/>
      <c r="OA7" s="49"/>
      <c r="OB7" s="49"/>
      <c r="OC7" s="49"/>
      <c r="OD7" s="49"/>
      <c r="OE7" s="49"/>
      <c r="OF7" s="49"/>
      <c r="OG7" s="49"/>
      <c r="OH7" s="49"/>
      <c r="OI7" s="49"/>
      <c r="OJ7" s="49"/>
      <c r="OK7" s="49"/>
      <c r="OL7" s="49"/>
      <c r="OM7" s="49"/>
      <c r="ON7" s="49"/>
      <c r="OO7" s="49"/>
      <c r="OP7" s="49"/>
      <c r="OQ7" s="49"/>
      <c r="OR7" s="49"/>
      <c r="OS7" s="49"/>
      <c r="OT7" s="49"/>
      <c r="OU7" s="49"/>
      <c r="OV7" s="49"/>
      <c r="OW7" s="49"/>
      <c r="OX7" s="49"/>
      <c r="OY7" s="49"/>
      <c r="OZ7" s="49"/>
      <c r="PA7" s="49"/>
      <c r="PB7" s="49"/>
      <c r="PC7" s="49"/>
      <c r="PD7" s="49"/>
      <c r="PE7" s="49"/>
      <c r="PF7" s="49"/>
      <c r="PG7" s="49"/>
      <c r="PH7" s="49"/>
      <c r="PI7" s="49"/>
      <c r="PJ7" s="49"/>
      <c r="PK7" s="49"/>
      <c r="PL7" s="49"/>
      <c r="PM7" s="49"/>
      <c r="PN7" s="49"/>
      <c r="PO7" s="49"/>
      <c r="PP7" s="49"/>
      <c r="PQ7" s="49"/>
      <c r="PR7" s="49"/>
      <c r="PS7" s="49"/>
      <c r="PT7" s="49"/>
      <c r="PU7" s="49"/>
      <c r="PV7" s="49"/>
      <c r="PW7" s="49"/>
      <c r="PX7" s="49"/>
      <c r="PY7" s="49"/>
      <c r="PZ7" s="49"/>
      <c r="QA7" s="49"/>
      <c r="QB7" s="49"/>
      <c r="QC7" s="49"/>
      <c r="QD7" s="49"/>
      <c r="QE7" s="49"/>
      <c r="QF7" s="49"/>
      <c r="QG7" s="49"/>
      <c r="QH7" s="49"/>
      <c r="QI7" s="49"/>
      <c r="QJ7" s="49"/>
      <c r="QK7" s="49"/>
      <c r="QL7" s="49"/>
      <c r="QM7" s="49"/>
      <c r="QN7" s="49"/>
      <c r="QO7" s="49"/>
      <c r="QP7" s="49"/>
      <c r="QQ7" s="49"/>
      <c r="QR7" s="49"/>
      <c r="QS7" s="49"/>
      <c r="QT7" s="49"/>
      <c r="QU7" s="49"/>
      <c r="QV7" s="49"/>
      <c r="QW7" s="49"/>
      <c r="QX7" s="49"/>
      <c r="QY7" s="49"/>
      <c r="QZ7" s="49"/>
      <c r="RA7" s="49"/>
      <c r="RB7" s="49"/>
      <c r="RC7" s="49"/>
      <c r="RD7" s="49"/>
      <c r="RE7" s="49"/>
      <c r="RF7" s="49"/>
      <c r="RG7" s="49"/>
      <c r="RH7" s="49"/>
      <c r="RI7" s="49"/>
      <c r="RJ7" s="49"/>
      <c r="RK7" s="49"/>
      <c r="RL7" s="49"/>
      <c r="RM7" s="49"/>
      <c r="RN7" s="49"/>
      <c r="RO7" s="49"/>
      <c r="RP7" s="49"/>
      <c r="RQ7" s="49"/>
      <c r="RR7" s="49"/>
      <c r="RS7" s="49"/>
      <c r="RT7" s="49"/>
      <c r="RU7" s="49"/>
      <c r="RV7" s="49"/>
      <c r="RW7" s="49"/>
      <c r="RX7" s="49"/>
      <c r="RY7" s="49"/>
      <c r="RZ7" s="49"/>
      <c r="SA7" s="49"/>
      <c r="SB7" s="49"/>
      <c r="SC7" s="49"/>
      <c r="SD7" s="49"/>
      <c r="SE7" s="49"/>
      <c r="SF7" s="49"/>
      <c r="SG7" s="49"/>
      <c r="SH7" s="49"/>
      <c r="SI7" s="49"/>
      <c r="SJ7" s="49"/>
      <c r="SK7" s="49"/>
      <c r="SL7" s="49"/>
      <c r="SM7" s="49"/>
      <c r="SN7" s="49"/>
      <c r="SO7" s="49"/>
      <c r="SP7" s="49"/>
      <c r="SQ7" s="49"/>
      <c r="SR7" s="49"/>
      <c r="SS7" s="49"/>
      <c r="ST7" s="49"/>
      <c r="SU7" s="49"/>
      <c r="SV7" s="49"/>
      <c r="SW7" s="49"/>
      <c r="SX7" s="49"/>
      <c r="SY7" s="49"/>
      <c r="SZ7" s="49"/>
      <c r="TA7" s="49"/>
      <c r="TB7" s="49"/>
      <c r="TC7" s="49"/>
      <c r="TD7" s="49"/>
      <c r="TE7" s="49"/>
      <c r="TF7" s="49"/>
      <c r="TG7" s="49"/>
      <c r="TH7" s="49"/>
      <c r="TI7" s="49"/>
      <c r="TJ7" s="49"/>
      <c r="TK7" s="49"/>
      <c r="TL7" s="49"/>
      <c r="TM7" s="49"/>
      <c r="TN7" s="49"/>
      <c r="TO7" s="49"/>
      <c r="TP7" s="49"/>
      <c r="TQ7" s="49"/>
      <c r="TR7" s="49"/>
      <c r="TS7" s="49"/>
      <c r="TT7" s="49"/>
      <c r="TU7" s="49"/>
      <c r="TV7" s="49"/>
      <c r="TW7" s="49"/>
      <c r="TX7" s="49"/>
      <c r="TY7" s="49"/>
      <c r="TZ7" s="49"/>
      <c r="UA7" s="49"/>
      <c r="UB7" s="49"/>
      <c r="UC7" s="49"/>
      <c r="UD7" s="49"/>
      <c r="UE7" s="49"/>
      <c r="UF7" s="49"/>
      <c r="UG7" s="49"/>
      <c r="UH7" s="49"/>
      <c r="UI7" s="49"/>
      <c r="UJ7" s="49"/>
      <c r="UK7" s="49"/>
      <c r="UL7" s="49"/>
      <c r="UM7" s="49"/>
      <c r="UN7" s="49"/>
      <c r="UO7" s="49"/>
      <c r="UP7" s="49"/>
      <c r="UQ7" s="49"/>
      <c r="UR7" s="49"/>
      <c r="US7" s="49"/>
      <c r="UT7" s="49"/>
      <c r="UU7" s="49"/>
      <c r="UV7" s="49"/>
      <c r="UW7" s="49"/>
      <c r="UX7" s="49"/>
      <c r="UY7" s="49"/>
      <c r="UZ7" s="49"/>
      <c r="VA7" s="49"/>
      <c r="VB7" s="49"/>
      <c r="VC7" s="49"/>
      <c r="VD7" s="49"/>
      <c r="VE7" s="49"/>
      <c r="VF7" s="49"/>
      <c r="VG7" s="49"/>
      <c r="VH7" s="49"/>
      <c r="VI7" s="49"/>
      <c r="VJ7" s="49"/>
      <c r="VK7" s="49"/>
      <c r="VL7" s="49"/>
      <c r="VM7" s="49"/>
      <c r="VN7" s="49"/>
      <c r="VO7" s="49"/>
      <c r="VP7" s="49"/>
      <c r="VQ7" s="49"/>
      <c r="VR7" s="49"/>
      <c r="VS7" s="49"/>
      <c r="VT7" s="49"/>
      <c r="VU7" s="49"/>
      <c r="VV7" s="49"/>
      <c r="VW7" s="49"/>
      <c r="VX7" s="49"/>
      <c r="VY7" s="49"/>
      <c r="VZ7" s="49"/>
      <c r="WA7" s="49"/>
      <c r="WB7" s="49"/>
      <c r="WC7" s="49"/>
      <c r="WD7" s="49"/>
      <c r="WE7" s="49"/>
      <c r="WF7" s="49"/>
      <c r="WG7" s="49"/>
      <c r="WH7" s="49"/>
      <c r="WI7" s="49"/>
      <c r="WJ7" s="49"/>
      <c r="WK7" s="49"/>
      <c r="WL7" s="49"/>
      <c r="WM7" s="49"/>
      <c r="WN7" s="49"/>
      <c r="WO7" s="49"/>
      <c r="WP7" s="49"/>
      <c r="WQ7" s="49"/>
      <c r="WR7" s="49"/>
      <c r="WS7" s="49"/>
      <c r="WT7" s="49"/>
      <c r="WU7" s="49"/>
      <c r="WV7" s="49"/>
      <c r="WW7" s="49"/>
      <c r="WX7" s="49"/>
      <c r="WY7" s="49"/>
      <c r="WZ7" s="49"/>
      <c r="XA7" s="49"/>
      <c r="XB7" s="49"/>
      <c r="XC7" s="49"/>
      <c r="XD7" s="49"/>
      <c r="XE7" s="49"/>
      <c r="XF7" s="49"/>
      <c r="XG7" s="49"/>
      <c r="XH7" s="49"/>
      <c r="XI7" s="49"/>
      <c r="XJ7" s="49"/>
      <c r="XK7" s="49"/>
      <c r="XL7" s="49"/>
      <c r="XM7" s="49"/>
      <c r="XN7" s="49"/>
      <c r="XO7" s="49"/>
      <c r="XP7" s="49"/>
      <c r="XQ7" s="49"/>
      <c r="XR7" s="49"/>
      <c r="XS7" s="49"/>
      <c r="XT7" s="49"/>
      <c r="XU7" s="49"/>
      <c r="XV7" s="49"/>
      <c r="XW7" s="49"/>
      <c r="XX7" s="49"/>
      <c r="XY7" s="49"/>
      <c r="XZ7" s="49"/>
      <c r="YA7" s="49"/>
      <c r="YB7" s="49"/>
      <c r="YC7" s="49"/>
      <c r="YD7" s="49"/>
      <c r="YE7" s="49"/>
      <c r="YF7" s="49"/>
      <c r="YG7" s="49"/>
      <c r="YH7" s="49"/>
      <c r="YI7" s="49"/>
      <c r="YJ7" s="49"/>
      <c r="YK7" s="49"/>
      <c r="YL7" s="49"/>
      <c r="YM7" s="49"/>
      <c r="YN7" s="49"/>
      <c r="YO7" s="49"/>
      <c r="YP7" s="49"/>
      <c r="YQ7" s="49"/>
      <c r="YR7" s="49"/>
      <c r="YS7" s="49"/>
      <c r="YT7" s="49"/>
      <c r="YU7" s="49"/>
      <c r="YV7" s="49"/>
      <c r="YW7" s="49"/>
      <c r="YX7" s="49"/>
      <c r="YY7" s="49"/>
      <c r="YZ7" s="49"/>
      <c r="ZA7" s="49"/>
      <c r="ZB7" s="49"/>
      <c r="ZC7" s="49"/>
      <c r="ZD7" s="49"/>
      <c r="ZE7" s="49"/>
      <c r="ZF7" s="49"/>
      <c r="ZG7" s="49"/>
      <c r="ZH7" s="49"/>
      <c r="ZI7" s="49"/>
      <c r="ZJ7" s="49"/>
      <c r="ZK7" s="49"/>
      <c r="ZL7" s="49"/>
      <c r="ZM7" s="49"/>
      <c r="ZN7" s="49"/>
      <c r="ZO7" s="49"/>
      <c r="ZP7" s="49"/>
      <c r="ZQ7" s="49"/>
      <c r="ZR7" s="49"/>
      <c r="ZS7" s="49"/>
      <c r="ZT7" s="49"/>
      <c r="ZU7" s="49"/>
      <c r="ZV7" s="49"/>
      <c r="ZW7" s="49"/>
      <c r="ZX7" s="49"/>
      <c r="ZY7" s="49"/>
      <c r="ZZ7" s="49"/>
      <c r="AAA7" s="49"/>
      <c r="AAB7" s="49"/>
      <c r="AAC7" s="49"/>
      <c r="AAD7" s="49"/>
      <c r="AAE7" s="49"/>
      <c r="AAF7" s="49"/>
      <c r="AAG7" s="49"/>
      <c r="AAH7" s="49"/>
      <c r="AAI7" s="49"/>
      <c r="AAJ7" s="49"/>
      <c r="AAK7" s="49"/>
      <c r="AAL7" s="49"/>
      <c r="AAM7" s="49"/>
      <c r="AAN7" s="49"/>
      <c r="AAO7" s="49"/>
      <c r="AAP7" s="49"/>
      <c r="AAQ7" s="49"/>
      <c r="AAR7" s="49"/>
      <c r="AAS7" s="49"/>
      <c r="AAT7" s="49"/>
      <c r="AAU7" s="49"/>
      <c r="AAV7" s="49"/>
      <c r="AAW7" s="49"/>
      <c r="AAX7" s="49"/>
      <c r="AAY7" s="49"/>
      <c r="AAZ7" s="49"/>
      <c r="ABA7" s="49"/>
      <c r="ABB7" s="49"/>
      <c r="ABC7" s="49"/>
      <c r="ABD7" s="49"/>
      <c r="ABE7" s="49"/>
      <c r="ABF7" s="49"/>
      <c r="ABG7" s="49"/>
      <c r="ABH7" s="49"/>
      <c r="ABI7" s="49"/>
      <c r="ABJ7" s="49"/>
      <c r="ABK7" s="49"/>
      <c r="ABL7" s="49"/>
      <c r="ABM7" s="49"/>
      <c r="ABN7" s="49"/>
      <c r="ABO7" s="49"/>
      <c r="ABP7" s="49"/>
      <c r="ABQ7" s="49"/>
      <c r="ABR7" s="49"/>
      <c r="ABS7" s="49"/>
      <c r="ABT7" s="49"/>
      <c r="ABU7" s="49"/>
      <c r="ABV7" s="49"/>
      <c r="ABW7" s="49"/>
      <c r="ABX7" s="49"/>
      <c r="ABY7" s="49"/>
      <c r="ABZ7" s="49"/>
      <c r="ACA7" s="49"/>
      <c r="ACB7" s="49"/>
      <c r="ACC7" s="49"/>
      <c r="ACD7" s="49"/>
      <c r="ACE7" s="49"/>
      <c r="ACF7" s="49"/>
      <c r="ACG7" s="49"/>
      <c r="ACH7" s="49"/>
      <c r="ACI7" s="49"/>
      <c r="ACJ7" s="49"/>
      <c r="ACK7" s="49"/>
      <c r="ACL7" s="49"/>
      <c r="ACM7" s="49"/>
      <c r="ACN7" s="49"/>
      <c r="ACO7" s="49"/>
      <c r="ACP7" s="49"/>
      <c r="ACQ7" s="49"/>
      <c r="ACR7" s="49"/>
      <c r="ACS7" s="49"/>
      <c r="ACT7" s="49"/>
      <c r="ACU7" s="49"/>
      <c r="ACV7" s="49"/>
      <c r="ACW7" s="49"/>
      <c r="ACX7" s="49"/>
      <c r="ACY7" s="49"/>
      <c r="ACZ7" s="49"/>
      <c r="ADA7" s="49"/>
      <c r="ADB7" s="49"/>
      <c r="ADC7" s="49"/>
      <c r="ADD7" s="49"/>
      <c r="ADE7" s="49"/>
      <c r="ADF7" s="49"/>
      <c r="ADG7" s="49"/>
      <c r="ADH7" s="49"/>
      <c r="ADI7" s="49"/>
      <c r="ADJ7" s="49"/>
      <c r="ADK7" s="49"/>
      <c r="ADL7" s="49"/>
      <c r="ADM7" s="49"/>
      <c r="ADN7" s="49"/>
      <c r="ADO7" s="49"/>
      <c r="ADP7" s="49"/>
      <c r="ADQ7" s="49"/>
      <c r="ADR7" s="49"/>
      <c r="ADS7" s="49"/>
      <c r="ADT7" s="49"/>
      <c r="ADU7" s="49"/>
      <c r="ADV7" s="49"/>
      <c r="ADW7" s="49"/>
      <c r="ADX7" s="49"/>
      <c r="ADY7" s="49"/>
      <c r="ADZ7" s="49"/>
      <c r="AEA7" s="49"/>
      <c r="AEB7" s="49"/>
      <c r="AEC7" s="49"/>
      <c r="AED7" s="49"/>
      <c r="AEE7" s="49"/>
      <c r="AEF7" s="49"/>
      <c r="AEG7" s="49"/>
      <c r="AEH7" s="49"/>
      <c r="AEI7" s="49"/>
      <c r="AEJ7" s="49"/>
      <c r="AEK7" s="49"/>
      <c r="AEL7" s="49"/>
      <c r="AEM7" s="49"/>
      <c r="AEN7" s="49"/>
    </row>
    <row r="8" spans="1:820" s="7" customFormat="1">
      <c r="A8" s="27">
        <v>1</v>
      </c>
      <c r="B8" s="68">
        <v>2</v>
      </c>
      <c r="C8" s="75">
        <v>3</v>
      </c>
      <c r="D8" s="69">
        <v>4</v>
      </c>
      <c r="E8" s="27">
        <v>5</v>
      </c>
      <c r="F8" s="68">
        <v>6</v>
      </c>
      <c r="G8" s="27">
        <v>7</v>
      </c>
      <c r="H8" s="68">
        <v>8</v>
      </c>
      <c r="I8" s="27">
        <v>9</v>
      </c>
      <c r="J8" s="68">
        <v>10</v>
      </c>
      <c r="K8" s="27">
        <v>11</v>
      </c>
      <c r="L8" s="68">
        <v>12</v>
      </c>
      <c r="M8" s="27">
        <v>13</v>
      </c>
      <c r="N8" s="68">
        <v>14</v>
      </c>
      <c r="O8" s="27">
        <v>15</v>
      </c>
      <c r="P8" s="68">
        <v>16</v>
      </c>
      <c r="Q8" s="27">
        <v>17</v>
      </c>
      <c r="R8" s="68">
        <v>18</v>
      </c>
      <c r="S8" s="27">
        <v>19</v>
      </c>
      <c r="T8" s="68">
        <v>20</v>
      </c>
      <c r="U8" s="27">
        <v>21</v>
      </c>
      <c r="V8" s="68">
        <v>22</v>
      </c>
      <c r="W8" s="27">
        <v>23</v>
      </c>
      <c r="X8" s="68">
        <v>24</v>
      </c>
      <c r="Y8" s="27">
        <v>25</v>
      </c>
      <c r="Z8" s="68">
        <v>26</v>
      </c>
      <c r="AA8" s="27">
        <v>27</v>
      </c>
      <c r="AB8" s="68">
        <v>28</v>
      </c>
      <c r="AC8" s="68">
        <v>30</v>
      </c>
      <c r="AD8" s="27">
        <v>31</v>
      </c>
      <c r="AE8" s="68">
        <v>32</v>
      </c>
      <c r="AF8" s="27">
        <v>33</v>
      </c>
      <c r="AG8" s="68">
        <v>34</v>
      </c>
      <c r="AH8" s="27">
        <v>35</v>
      </c>
      <c r="AI8" s="68">
        <v>36</v>
      </c>
      <c r="AJ8" s="27">
        <v>37</v>
      </c>
      <c r="AK8" s="68">
        <v>38</v>
      </c>
      <c r="AL8" s="27">
        <v>39</v>
      </c>
      <c r="AM8" s="79">
        <v>40</v>
      </c>
      <c r="AN8" s="27">
        <v>41</v>
      </c>
      <c r="AO8" s="68">
        <v>42</v>
      </c>
      <c r="AP8" s="79">
        <v>44</v>
      </c>
      <c r="AQ8" s="27">
        <v>45</v>
      </c>
      <c r="AR8" s="68">
        <v>46</v>
      </c>
      <c r="AS8" s="27">
        <v>47</v>
      </c>
      <c r="AT8" s="68">
        <v>48</v>
      </c>
      <c r="AU8" s="27">
        <v>49</v>
      </c>
      <c r="AV8" s="68">
        <v>50</v>
      </c>
      <c r="AW8" s="27">
        <v>51</v>
      </c>
      <c r="AX8" s="68">
        <v>52</v>
      </c>
      <c r="AY8" s="27">
        <v>53</v>
      </c>
      <c r="AZ8" s="68">
        <v>54</v>
      </c>
      <c r="BA8" s="27">
        <v>55</v>
      </c>
      <c r="BB8" s="68">
        <v>56</v>
      </c>
      <c r="BC8" s="68">
        <v>58</v>
      </c>
      <c r="BD8" s="27">
        <v>59</v>
      </c>
      <c r="BE8" s="68">
        <v>60</v>
      </c>
      <c r="BF8" s="27">
        <v>61</v>
      </c>
      <c r="BG8" s="68">
        <v>62</v>
      </c>
      <c r="BH8" s="27">
        <v>63</v>
      </c>
      <c r="BI8" s="76">
        <v>64</v>
      </c>
      <c r="BJ8" s="76">
        <v>65</v>
      </c>
    </row>
    <row r="9" spans="1:820" s="7" customFormat="1" ht="39.950000000000003" customHeight="1">
      <c r="A9" s="43" t="s">
        <v>50</v>
      </c>
      <c r="B9" s="42" t="s">
        <v>51</v>
      </c>
      <c r="C9" s="80" t="s">
        <v>105</v>
      </c>
      <c r="D9" s="56">
        <f>SUM(I9,X9,AK9,AX9)</f>
        <v>32</v>
      </c>
      <c r="E9" s="55">
        <f>D9*36</f>
        <v>1152</v>
      </c>
      <c r="F9" s="55">
        <f>SUM(K9,Z9,AM9,AZ9)</f>
        <v>408</v>
      </c>
      <c r="G9" s="57"/>
      <c r="H9" s="57"/>
      <c r="I9" s="47">
        <f>SUM(I10,I15)</f>
        <v>13.5</v>
      </c>
      <c r="J9" s="61">
        <f>I9*36</f>
        <v>486</v>
      </c>
      <c r="K9" s="61">
        <v>164</v>
      </c>
      <c r="L9" s="61">
        <v>82</v>
      </c>
      <c r="M9" s="61">
        <v>82</v>
      </c>
      <c r="N9" s="61"/>
      <c r="O9" s="61">
        <f>J9-K9</f>
        <v>322</v>
      </c>
      <c r="P9" s="61">
        <v>32</v>
      </c>
      <c r="Q9" s="61">
        <v>28</v>
      </c>
      <c r="R9" s="61">
        <v>48</v>
      </c>
      <c r="S9" s="61">
        <v>56</v>
      </c>
      <c r="T9" s="21"/>
      <c r="U9" s="21"/>
      <c r="V9" s="57"/>
      <c r="W9" s="21"/>
      <c r="X9" s="61">
        <v>8.5</v>
      </c>
      <c r="Y9" s="61">
        <v>306</v>
      </c>
      <c r="Z9" s="77">
        <v>140</v>
      </c>
      <c r="AA9" s="77">
        <v>70</v>
      </c>
      <c r="AB9" s="55">
        <v>70</v>
      </c>
      <c r="AC9" s="77"/>
      <c r="AD9" s="77">
        <v>166</v>
      </c>
      <c r="AE9" s="77">
        <v>32</v>
      </c>
      <c r="AF9" s="77">
        <v>28</v>
      </c>
      <c r="AG9" s="55">
        <v>40</v>
      </c>
      <c r="AH9" s="55">
        <v>40</v>
      </c>
      <c r="AI9" s="58"/>
      <c r="AJ9" s="58"/>
      <c r="AK9" s="47">
        <v>4</v>
      </c>
      <c r="AL9" s="61">
        <v>144</v>
      </c>
      <c r="AM9" s="61">
        <v>60</v>
      </c>
      <c r="AN9" s="61">
        <v>30</v>
      </c>
      <c r="AO9" s="61">
        <v>30</v>
      </c>
      <c r="AP9" s="61"/>
      <c r="AQ9" s="61">
        <v>84</v>
      </c>
      <c r="AR9" s="61">
        <v>32</v>
      </c>
      <c r="AS9" s="61">
        <v>28</v>
      </c>
      <c r="AT9" s="61"/>
      <c r="AU9" s="61"/>
      <c r="AV9" s="58"/>
      <c r="AW9" s="58"/>
      <c r="AX9" s="47">
        <v>6</v>
      </c>
      <c r="AY9" s="55">
        <f>AX9*36</f>
        <v>216</v>
      </c>
      <c r="AZ9" s="61">
        <v>44</v>
      </c>
      <c r="BA9" s="61">
        <v>16</v>
      </c>
      <c r="BB9" s="61">
        <v>28</v>
      </c>
      <c r="BC9" s="61"/>
      <c r="BD9" s="55">
        <f>AY9-AZ9</f>
        <v>172</v>
      </c>
      <c r="BE9" s="61"/>
      <c r="BF9" s="61"/>
      <c r="BG9" s="61">
        <v>44</v>
      </c>
      <c r="BH9" s="61"/>
      <c r="BI9" s="28"/>
      <c r="BJ9" s="70" t="s">
        <v>92</v>
      </c>
    </row>
    <row r="10" spans="1:820" s="7" customFormat="1" ht="20.100000000000001" customHeight="1">
      <c r="A10" s="48" t="s">
        <v>52</v>
      </c>
      <c r="B10" s="42" t="s">
        <v>24</v>
      </c>
      <c r="C10" s="80" t="s">
        <v>106</v>
      </c>
      <c r="D10" s="56">
        <f>SUM(I10,X10,AK10,AX10)</f>
        <v>27</v>
      </c>
      <c r="E10" s="55">
        <f>D10*36</f>
        <v>972</v>
      </c>
      <c r="F10" s="55">
        <f>SUM(K10,Z10,AM10,AZ10)</f>
        <v>348</v>
      </c>
      <c r="G10" s="57"/>
      <c r="H10" s="57"/>
      <c r="I10" s="47">
        <f>SUM(I11:I14)</f>
        <v>8.5</v>
      </c>
      <c r="J10" s="61">
        <f>I10*36</f>
        <v>306</v>
      </c>
      <c r="K10" s="61">
        <v>104</v>
      </c>
      <c r="L10" s="61">
        <v>52</v>
      </c>
      <c r="M10" s="61">
        <v>52</v>
      </c>
      <c r="N10" s="61"/>
      <c r="O10" s="61">
        <f>J10-K10</f>
        <v>202</v>
      </c>
      <c r="P10" s="61"/>
      <c r="Q10" s="61"/>
      <c r="R10" s="61">
        <v>48</v>
      </c>
      <c r="S10" s="61">
        <v>56</v>
      </c>
      <c r="T10" s="21"/>
      <c r="U10" s="21"/>
      <c r="V10" s="57"/>
      <c r="W10" s="21"/>
      <c r="X10" s="61">
        <v>8.5</v>
      </c>
      <c r="Y10" s="61">
        <v>306</v>
      </c>
      <c r="Z10" s="77">
        <v>140</v>
      </c>
      <c r="AA10" s="77">
        <v>70</v>
      </c>
      <c r="AB10" s="55">
        <v>70</v>
      </c>
      <c r="AC10" s="77"/>
      <c r="AD10" s="77">
        <v>166</v>
      </c>
      <c r="AE10" s="77">
        <v>32</v>
      </c>
      <c r="AF10" s="77">
        <v>28</v>
      </c>
      <c r="AG10" s="55">
        <v>40</v>
      </c>
      <c r="AH10" s="55">
        <v>40</v>
      </c>
      <c r="AI10" s="58"/>
      <c r="AJ10" s="58"/>
      <c r="AK10" s="47">
        <v>4</v>
      </c>
      <c r="AL10" s="61">
        <v>144</v>
      </c>
      <c r="AM10" s="61">
        <v>60</v>
      </c>
      <c r="AN10" s="61">
        <v>30</v>
      </c>
      <c r="AO10" s="61">
        <v>30</v>
      </c>
      <c r="AP10" s="61"/>
      <c r="AQ10" s="61">
        <v>84</v>
      </c>
      <c r="AR10" s="61">
        <v>32</v>
      </c>
      <c r="AS10" s="61">
        <v>28</v>
      </c>
      <c r="AT10" s="61"/>
      <c r="AU10" s="61"/>
      <c r="AV10" s="58"/>
      <c r="AW10" s="58"/>
      <c r="AX10" s="47">
        <v>6</v>
      </c>
      <c r="AY10" s="55">
        <f>AX10*36</f>
        <v>216</v>
      </c>
      <c r="AZ10" s="61">
        <v>44</v>
      </c>
      <c r="BA10" s="61">
        <v>16</v>
      </c>
      <c r="BB10" s="61">
        <v>28</v>
      </c>
      <c r="BC10" s="61"/>
      <c r="BD10" s="55">
        <f>AY10-AZ10</f>
        <v>172</v>
      </c>
      <c r="BE10" s="61"/>
      <c r="BF10" s="61"/>
      <c r="BG10" s="61">
        <v>44</v>
      </c>
      <c r="BH10" s="61"/>
      <c r="BI10" s="28"/>
      <c r="BJ10" s="50"/>
    </row>
    <row r="11" spans="1:820" s="7" customFormat="1" ht="39.950000000000003" customHeight="1">
      <c r="A11" s="41">
        <v>1</v>
      </c>
      <c r="B11" s="44" t="s">
        <v>57</v>
      </c>
      <c r="C11" s="34"/>
      <c r="D11" s="30">
        <v>6</v>
      </c>
      <c r="E11" s="60">
        <v>216</v>
      </c>
      <c r="F11" s="60">
        <v>44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4"/>
      <c r="AM11" s="64"/>
      <c r="AN11" s="60"/>
      <c r="AO11" s="60"/>
      <c r="AP11" s="64"/>
      <c r="AQ11" s="60"/>
      <c r="AR11" s="60"/>
      <c r="AS11" s="60"/>
      <c r="AT11" s="60"/>
      <c r="AU11" s="60"/>
      <c r="AV11" s="60">
        <v>3</v>
      </c>
      <c r="AW11" s="60"/>
      <c r="AX11" s="30">
        <v>6</v>
      </c>
      <c r="AY11" s="60">
        <f>AX11*36</f>
        <v>216</v>
      </c>
      <c r="AZ11" s="60">
        <v>44</v>
      </c>
      <c r="BA11" s="60">
        <v>16</v>
      </c>
      <c r="BB11" s="60">
        <v>28</v>
      </c>
      <c r="BC11" s="60"/>
      <c r="BD11" s="60">
        <f>AY11-AZ11</f>
        <v>172</v>
      </c>
      <c r="BE11" s="60"/>
      <c r="BF11" s="60"/>
      <c r="BG11" s="60">
        <v>44</v>
      </c>
      <c r="BH11" s="60"/>
      <c r="BI11" s="29" t="s">
        <v>6</v>
      </c>
      <c r="BJ11" s="50"/>
    </row>
    <row r="12" spans="1:820" s="7" customFormat="1" ht="39.950000000000003" customHeight="1">
      <c r="A12" s="41">
        <v>2</v>
      </c>
      <c r="B12" s="44" t="s">
        <v>58</v>
      </c>
      <c r="C12" s="34"/>
      <c r="D12" s="30">
        <v>8</v>
      </c>
      <c r="E12" s="60">
        <v>288</v>
      </c>
      <c r="F12" s="60">
        <v>108</v>
      </c>
      <c r="G12" s="60"/>
      <c r="H12" s="60">
        <v>4</v>
      </c>
      <c r="I12" s="60">
        <v>3.5</v>
      </c>
      <c r="J12" s="60">
        <v>126</v>
      </c>
      <c r="K12" s="60">
        <v>48</v>
      </c>
      <c r="L12" s="60">
        <v>24</v>
      </c>
      <c r="M12" s="60">
        <v>24</v>
      </c>
      <c r="N12" s="60"/>
      <c r="O12" s="60">
        <v>78</v>
      </c>
      <c r="P12" s="60"/>
      <c r="Q12" s="60"/>
      <c r="R12" s="60">
        <v>20</v>
      </c>
      <c r="S12" s="60">
        <v>28</v>
      </c>
      <c r="T12" s="60"/>
      <c r="U12" s="60"/>
      <c r="V12" s="60">
        <v>2</v>
      </c>
      <c r="W12" s="60"/>
      <c r="X12" s="60">
        <v>4.5</v>
      </c>
      <c r="Y12" s="60">
        <v>162</v>
      </c>
      <c r="Z12" s="60">
        <v>60</v>
      </c>
      <c r="AA12" s="60">
        <v>30</v>
      </c>
      <c r="AB12" s="60">
        <v>30</v>
      </c>
      <c r="AC12" s="60"/>
      <c r="AD12" s="60">
        <v>102</v>
      </c>
      <c r="AE12" s="60">
        <v>32</v>
      </c>
      <c r="AF12" s="60">
        <v>28</v>
      </c>
      <c r="AG12" s="60"/>
      <c r="AH12" s="60"/>
      <c r="AI12" s="60"/>
      <c r="AJ12" s="60"/>
      <c r="AK12" s="60"/>
      <c r="AL12" s="64"/>
      <c r="AM12" s="64"/>
      <c r="AN12" s="60"/>
      <c r="AO12" s="60"/>
      <c r="AP12" s="64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29" t="s">
        <v>6</v>
      </c>
      <c r="BJ12" s="50"/>
    </row>
    <row r="13" spans="1:820" s="7" customFormat="1" ht="39.950000000000003" customHeight="1">
      <c r="A13" s="78">
        <v>3</v>
      </c>
      <c r="B13" s="45" t="s">
        <v>59</v>
      </c>
      <c r="C13" s="40"/>
      <c r="D13" s="26">
        <v>8</v>
      </c>
      <c r="E13" s="64">
        <v>288</v>
      </c>
      <c r="F13" s="64">
        <v>140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>
        <v>4</v>
      </c>
      <c r="X13" s="26">
        <v>4</v>
      </c>
      <c r="Y13" s="64">
        <v>144</v>
      </c>
      <c r="Z13" s="64">
        <v>80</v>
      </c>
      <c r="AA13" s="64">
        <v>40</v>
      </c>
      <c r="AB13" s="64">
        <v>40</v>
      </c>
      <c r="AC13" s="64"/>
      <c r="AD13" s="64">
        <v>64</v>
      </c>
      <c r="AE13" s="64"/>
      <c r="AF13" s="64"/>
      <c r="AG13" s="64">
        <v>40</v>
      </c>
      <c r="AH13" s="64">
        <v>40</v>
      </c>
      <c r="AI13" s="64">
        <v>1.2</v>
      </c>
      <c r="AJ13" s="64"/>
      <c r="AK13" s="26">
        <v>4</v>
      </c>
      <c r="AL13" s="64">
        <v>144</v>
      </c>
      <c r="AM13" s="64">
        <v>60</v>
      </c>
      <c r="AN13" s="64">
        <v>30</v>
      </c>
      <c r="AO13" s="64">
        <v>30</v>
      </c>
      <c r="AP13" s="64"/>
      <c r="AQ13" s="64">
        <v>84</v>
      </c>
      <c r="AR13" s="64">
        <v>32</v>
      </c>
      <c r="AS13" s="64">
        <v>28</v>
      </c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70" t="s">
        <v>6</v>
      </c>
      <c r="BJ13" s="50"/>
    </row>
    <row r="14" spans="1:820" s="7" customFormat="1" ht="39.950000000000003" customHeight="1">
      <c r="A14" s="41">
        <v>4</v>
      </c>
      <c r="B14" s="44" t="s">
        <v>60</v>
      </c>
      <c r="C14" s="34"/>
      <c r="D14" s="30">
        <v>5</v>
      </c>
      <c r="E14" s="60">
        <v>180</v>
      </c>
      <c r="F14" s="60">
        <v>56</v>
      </c>
      <c r="G14" s="60"/>
      <c r="H14" s="60">
        <v>4</v>
      </c>
      <c r="I14" s="30">
        <v>5</v>
      </c>
      <c r="J14" s="60">
        <v>180</v>
      </c>
      <c r="K14" s="60">
        <v>56</v>
      </c>
      <c r="L14" s="60">
        <v>28</v>
      </c>
      <c r="M14" s="60">
        <v>28</v>
      </c>
      <c r="N14" s="60"/>
      <c r="O14" s="60">
        <v>124</v>
      </c>
      <c r="P14" s="60"/>
      <c r="Q14" s="60"/>
      <c r="R14" s="60">
        <v>28</v>
      </c>
      <c r="S14" s="60">
        <v>28</v>
      </c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4"/>
      <c r="AM14" s="64"/>
      <c r="AN14" s="60"/>
      <c r="AO14" s="60"/>
      <c r="AP14" s="64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29" t="s">
        <v>7</v>
      </c>
      <c r="BJ14" s="50"/>
    </row>
    <row r="15" spans="1:820" s="7" customFormat="1" ht="20.100000000000001" customHeight="1">
      <c r="A15" s="48" t="s">
        <v>54</v>
      </c>
      <c r="B15" s="42" t="s">
        <v>53</v>
      </c>
      <c r="C15" s="80" t="s">
        <v>107</v>
      </c>
      <c r="D15" s="56">
        <f>SUM(I15,X15,AK15,AX15)</f>
        <v>5</v>
      </c>
      <c r="E15" s="59">
        <f>D15*36</f>
        <v>180</v>
      </c>
      <c r="F15" s="55">
        <f>SUM(K15,Z15,AM15,AZ15)</f>
        <v>60</v>
      </c>
      <c r="G15" s="57"/>
      <c r="H15" s="57"/>
      <c r="I15" s="47">
        <v>5</v>
      </c>
      <c r="J15" s="59">
        <f>I15*36</f>
        <v>180</v>
      </c>
      <c r="K15" s="61">
        <v>60</v>
      </c>
      <c r="L15" s="61">
        <v>30</v>
      </c>
      <c r="M15" s="61">
        <v>30</v>
      </c>
      <c r="N15" s="61"/>
      <c r="O15" s="61">
        <f>J15-K15</f>
        <v>120</v>
      </c>
      <c r="P15" s="61">
        <v>32</v>
      </c>
      <c r="Q15" s="61">
        <v>28</v>
      </c>
      <c r="R15" s="61"/>
      <c r="S15" s="61"/>
      <c r="T15" s="21"/>
      <c r="U15" s="21"/>
      <c r="V15" s="57"/>
      <c r="W15" s="21"/>
      <c r="X15" s="61"/>
      <c r="Y15" s="61"/>
      <c r="Z15" s="77"/>
      <c r="AA15" s="77"/>
      <c r="AB15" s="55"/>
      <c r="AC15" s="77"/>
      <c r="AD15" s="77"/>
      <c r="AE15" s="77"/>
      <c r="AF15" s="77"/>
      <c r="AG15" s="55"/>
      <c r="AH15" s="55"/>
      <c r="AI15" s="58"/>
      <c r="AJ15" s="58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58"/>
      <c r="AW15" s="58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28"/>
      <c r="BJ15" s="50"/>
    </row>
    <row r="16" spans="1:820" s="7" customFormat="1" ht="39.950000000000003" customHeight="1">
      <c r="A16" s="41">
        <v>1</v>
      </c>
      <c r="B16" s="44" t="s">
        <v>61</v>
      </c>
      <c r="C16" s="34"/>
      <c r="D16" s="30">
        <v>5</v>
      </c>
      <c r="E16" s="60">
        <v>180</v>
      </c>
      <c r="F16" s="60">
        <v>60</v>
      </c>
      <c r="G16" s="60">
        <v>2</v>
      </c>
      <c r="H16" s="60"/>
      <c r="I16" s="30">
        <v>5</v>
      </c>
      <c r="J16" s="60">
        <v>180</v>
      </c>
      <c r="K16" s="60">
        <v>60</v>
      </c>
      <c r="L16" s="60">
        <v>30</v>
      </c>
      <c r="M16" s="60">
        <v>30</v>
      </c>
      <c r="N16" s="60"/>
      <c r="O16" s="60">
        <v>120</v>
      </c>
      <c r="P16" s="60">
        <v>32</v>
      </c>
      <c r="Q16" s="60">
        <v>28</v>
      </c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4"/>
      <c r="AM16" s="64"/>
      <c r="AN16" s="60"/>
      <c r="AO16" s="60"/>
      <c r="AP16" s="64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29" t="s">
        <v>6</v>
      </c>
      <c r="BJ16" s="50"/>
    </row>
    <row r="17" spans="1:63" s="7" customFormat="1" ht="39.950000000000003" customHeight="1">
      <c r="A17" s="41">
        <v>2</v>
      </c>
      <c r="B17" s="44" t="s">
        <v>23</v>
      </c>
      <c r="C17" s="34"/>
      <c r="D17" s="30">
        <v>5</v>
      </c>
      <c r="E17" s="60">
        <v>180</v>
      </c>
      <c r="F17" s="60">
        <v>60</v>
      </c>
      <c r="G17" s="60">
        <v>2</v>
      </c>
      <c r="H17" s="60"/>
      <c r="I17" s="30">
        <v>5</v>
      </c>
      <c r="J17" s="60">
        <v>180</v>
      </c>
      <c r="K17" s="60">
        <v>60</v>
      </c>
      <c r="L17" s="60">
        <v>30</v>
      </c>
      <c r="M17" s="60">
        <v>30</v>
      </c>
      <c r="N17" s="60"/>
      <c r="O17" s="60">
        <v>120</v>
      </c>
      <c r="P17" s="60">
        <v>32</v>
      </c>
      <c r="Q17" s="60">
        <v>28</v>
      </c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4"/>
      <c r="AM17" s="64"/>
      <c r="AN17" s="60"/>
      <c r="AO17" s="60"/>
      <c r="AP17" s="64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29" t="s">
        <v>6</v>
      </c>
      <c r="BJ17" s="50"/>
    </row>
    <row r="18" spans="1:63" s="8" customFormat="1" ht="39.950000000000003" customHeight="1">
      <c r="A18" s="43" t="s">
        <v>56</v>
      </c>
      <c r="B18" s="46" t="s">
        <v>62</v>
      </c>
      <c r="C18" s="80" t="s">
        <v>108</v>
      </c>
      <c r="D18" s="56">
        <f>SUM(I18,X18,AK18,AX18)</f>
        <v>46.5</v>
      </c>
      <c r="E18" s="55">
        <f t="shared" ref="E18:E28" si="0">D18*36</f>
        <v>1674</v>
      </c>
      <c r="F18" s="55">
        <f>SUM(K18,Z18,AM18,AZ18)</f>
        <v>648</v>
      </c>
      <c r="G18" s="57"/>
      <c r="H18" s="57"/>
      <c r="I18" s="56">
        <f>SUM(I19,I28)</f>
        <v>19</v>
      </c>
      <c r="J18" s="55">
        <f>I18*36</f>
        <v>684</v>
      </c>
      <c r="K18" s="55">
        <v>308</v>
      </c>
      <c r="L18" s="55">
        <v>148</v>
      </c>
      <c r="M18" s="55">
        <v>138</v>
      </c>
      <c r="N18" s="55"/>
      <c r="O18" s="55">
        <f>J18-K18</f>
        <v>376</v>
      </c>
      <c r="P18" s="77"/>
      <c r="Q18" s="77"/>
      <c r="R18" s="77"/>
      <c r="S18" s="77"/>
      <c r="T18" s="21"/>
      <c r="U18" s="21"/>
      <c r="V18" s="57"/>
      <c r="W18" s="21"/>
      <c r="X18" s="56">
        <f>SUM(X19,X28)</f>
        <v>15.5</v>
      </c>
      <c r="Y18" s="55">
        <f>X18*36</f>
        <v>558</v>
      </c>
      <c r="Z18" s="77">
        <v>200</v>
      </c>
      <c r="AA18" s="77">
        <v>100</v>
      </c>
      <c r="AB18" s="55">
        <v>30</v>
      </c>
      <c r="AC18" s="55">
        <v>70</v>
      </c>
      <c r="AD18" s="55">
        <f>Y18-Z18</f>
        <v>358</v>
      </c>
      <c r="AE18" s="55">
        <v>64</v>
      </c>
      <c r="AF18" s="55">
        <v>56</v>
      </c>
      <c r="AG18" s="55">
        <v>40</v>
      </c>
      <c r="AH18" s="55">
        <v>40</v>
      </c>
      <c r="AI18" s="58"/>
      <c r="AJ18" s="58"/>
      <c r="AK18" s="56">
        <f>SUM(AK19,AK28)</f>
        <v>12</v>
      </c>
      <c r="AL18" s="55">
        <f>AK18*36</f>
        <v>432</v>
      </c>
      <c r="AM18" s="55">
        <v>140</v>
      </c>
      <c r="AN18" s="55">
        <v>60</v>
      </c>
      <c r="AO18" s="55"/>
      <c r="AP18" s="55">
        <v>80</v>
      </c>
      <c r="AQ18" s="55">
        <f>AL18-AM18</f>
        <v>292</v>
      </c>
      <c r="AR18" s="55">
        <v>32</v>
      </c>
      <c r="AS18" s="55">
        <v>28</v>
      </c>
      <c r="AT18" s="55">
        <v>40</v>
      </c>
      <c r="AU18" s="55">
        <v>40</v>
      </c>
      <c r="AV18" s="58"/>
      <c r="AW18" s="58"/>
      <c r="AX18" s="56">
        <f>SUM(AX19,AX28)</f>
        <v>0</v>
      </c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28"/>
      <c r="BJ18" s="73" t="s">
        <v>102</v>
      </c>
      <c r="BK18" s="5"/>
    </row>
    <row r="19" spans="1:63" s="9" customFormat="1" ht="20.100000000000001" customHeight="1">
      <c r="A19" s="48" t="s">
        <v>63</v>
      </c>
      <c r="B19" s="42" t="s">
        <v>24</v>
      </c>
      <c r="C19" s="80" t="s">
        <v>109</v>
      </c>
      <c r="D19" s="56">
        <f>SUM(I19,X19,AK19,AX19)</f>
        <v>42</v>
      </c>
      <c r="E19" s="55">
        <f t="shared" si="0"/>
        <v>1512</v>
      </c>
      <c r="F19" s="55">
        <f>SUM(K19,Z19,AM19,AZ19)</f>
        <v>588</v>
      </c>
      <c r="G19" s="21"/>
      <c r="H19" s="21"/>
      <c r="I19" s="56">
        <f>SUM(I20:I27)</f>
        <v>19</v>
      </c>
      <c r="J19" s="55">
        <f>I19*36</f>
        <v>684</v>
      </c>
      <c r="K19" s="55">
        <v>308</v>
      </c>
      <c r="L19" s="55">
        <v>148</v>
      </c>
      <c r="M19" s="55">
        <v>138</v>
      </c>
      <c r="N19" s="55"/>
      <c r="O19" s="55">
        <f>J19-K19</f>
        <v>376</v>
      </c>
      <c r="P19" s="55"/>
      <c r="Q19" s="55"/>
      <c r="R19" s="55"/>
      <c r="S19" s="55"/>
      <c r="T19" s="21"/>
      <c r="U19" s="21"/>
      <c r="V19" s="21"/>
      <c r="W19" s="21"/>
      <c r="X19" s="56">
        <f>SUM(X20:X27)</f>
        <v>11</v>
      </c>
      <c r="Y19" s="55">
        <f>X19*36</f>
        <v>396</v>
      </c>
      <c r="Z19" s="55">
        <v>140</v>
      </c>
      <c r="AA19" s="55">
        <v>70</v>
      </c>
      <c r="AB19" s="55"/>
      <c r="AC19" s="55">
        <v>70</v>
      </c>
      <c r="AD19" s="55">
        <f>Y19-Z19</f>
        <v>256</v>
      </c>
      <c r="AE19" s="55">
        <v>64</v>
      </c>
      <c r="AF19" s="55">
        <v>56</v>
      </c>
      <c r="AG19" s="55">
        <v>20</v>
      </c>
      <c r="AH19" s="55"/>
      <c r="AI19" s="21"/>
      <c r="AJ19" s="21"/>
      <c r="AK19" s="56">
        <f>SUM(AK20:AK27)</f>
        <v>12</v>
      </c>
      <c r="AL19" s="55">
        <f>AK19*36</f>
        <v>432</v>
      </c>
      <c r="AM19" s="55">
        <v>140</v>
      </c>
      <c r="AN19" s="55">
        <v>60</v>
      </c>
      <c r="AO19" s="55"/>
      <c r="AP19" s="55">
        <v>80</v>
      </c>
      <c r="AQ19" s="55">
        <f>AL19-AM19</f>
        <v>292</v>
      </c>
      <c r="AR19" s="55">
        <v>32</v>
      </c>
      <c r="AS19" s="55">
        <v>28</v>
      </c>
      <c r="AT19" s="55">
        <v>40</v>
      </c>
      <c r="AU19" s="55">
        <v>40</v>
      </c>
      <c r="AV19" s="21"/>
      <c r="AW19" s="21"/>
      <c r="AX19" s="56">
        <f>SUM(AX20:AX27)</f>
        <v>0</v>
      </c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28"/>
      <c r="BJ19" s="52"/>
      <c r="BK19" s="5"/>
    </row>
    <row r="20" spans="1:63" s="5" customFormat="1" ht="39.950000000000003" customHeight="1">
      <c r="A20" s="41">
        <v>1</v>
      </c>
      <c r="B20" s="45" t="s">
        <v>25</v>
      </c>
      <c r="C20" s="34"/>
      <c r="D20" s="30">
        <v>7</v>
      </c>
      <c r="E20" s="60">
        <f t="shared" si="0"/>
        <v>252</v>
      </c>
      <c r="F20" s="60">
        <v>104</v>
      </c>
      <c r="G20" s="60" t="s">
        <v>47</v>
      </c>
      <c r="H20" s="60"/>
      <c r="I20" s="30">
        <v>7</v>
      </c>
      <c r="J20" s="60">
        <f>I20*36</f>
        <v>252</v>
      </c>
      <c r="K20" s="60">
        <v>104</v>
      </c>
      <c r="L20" s="60">
        <v>52</v>
      </c>
      <c r="M20" s="60">
        <v>52</v>
      </c>
      <c r="N20" s="60"/>
      <c r="O20" s="60">
        <f>J20-K20</f>
        <v>148</v>
      </c>
      <c r="P20" s="60">
        <v>28</v>
      </c>
      <c r="Q20" s="60">
        <v>28</v>
      </c>
      <c r="R20" s="60">
        <v>20</v>
      </c>
      <c r="S20" s="60">
        <v>28</v>
      </c>
      <c r="T20" s="62"/>
      <c r="U20" s="62"/>
      <c r="V20" s="63"/>
      <c r="W20" s="62"/>
      <c r="X20" s="60"/>
      <c r="Y20" s="60"/>
      <c r="Z20" s="63"/>
      <c r="AA20" s="63"/>
      <c r="AB20" s="62"/>
      <c r="AC20" s="63"/>
      <c r="AD20" s="63"/>
      <c r="AE20" s="63"/>
      <c r="AF20" s="63"/>
      <c r="AG20" s="62"/>
      <c r="AH20" s="62"/>
      <c r="AI20" s="60"/>
      <c r="AJ20" s="60"/>
      <c r="AK20" s="60"/>
      <c r="AL20" s="64"/>
      <c r="AM20" s="64"/>
      <c r="AN20" s="60"/>
      <c r="AO20" s="60"/>
      <c r="AP20" s="64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29" t="s">
        <v>6</v>
      </c>
      <c r="BJ20" s="52"/>
    </row>
    <row r="21" spans="1:63" s="9" customFormat="1" ht="39.950000000000003" customHeight="1">
      <c r="A21" s="41">
        <v>2</v>
      </c>
      <c r="B21" s="45" t="s">
        <v>26</v>
      </c>
      <c r="C21" s="34"/>
      <c r="D21" s="30">
        <v>5</v>
      </c>
      <c r="E21" s="60">
        <f t="shared" si="0"/>
        <v>180</v>
      </c>
      <c r="F21" s="60">
        <v>76</v>
      </c>
      <c r="G21" s="60">
        <v>4</v>
      </c>
      <c r="H21" s="60">
        <v>3</v>
      </c>
      <c r="I21" s="30">
        <v>5</v>
      </c>
      <c r="J21" s="60">
        <f>I21*36</f>
        <v>180</v>
      </c>
      <c r="K21" s="60">
        <v>76</v>
      </c>
      <c r="L21" s="60">
        <v>38</v>
      </c>
      <c r="M21" s="60">
        <v>38</v>
      </c>
      <c r="N21" s="60"/>
      <c r="O21" s="60">
        <f>J21-K21</f>
        <v>104</v>
      </c>
      <c r="P21" s="60"/>
      <c r="Q21" s="60">
        <v>28</v>
      </c>
      <c r="R21" s="60">
        <v>20</v>
      </c>
      <c r="S21" s="60">
        <v>28</v>
      </c>
      <c r="T21" s="62"/>
      <c r="U21" s="62"/>
      <c r="V21" s="63"/>
      <c r="W21" s="62"/>
      <c r="X21" s="60"/>
      <c r="Y21" s="60"/>
      <c r="Z21" s="63"/>
      <c r="AA21" s="63"/>
      <c r="AB21" s="62"/>
      <c r="AC21" s="63"/>
      <c r="AD21" s="63"/>
      <c r="AE21" s="63"/>
      <c r="AF21" s="63"/>
      <c r="AG21" s="62"/>
      <c r="AH21" s="62"/>
      <c r="AI21" s="60"/>
      <c r="AJ21" s="60"/>
      <c r="AK21" s="60"/>
      <c r="AL21" s="64"/>
      <c r="AM21" s="64"/>
      <c r="AN21" s="60"/>
      <c r="AO21" s="60"/>
      <c r="AP21" s="64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29" t="s">
        <v>6</v>
      </c>
      <c r="BJ21" s="52"/>
      <c r="BK21" s="5"/>
    </row>
    <row r="22" spans="1:63" s="8" customFormat="1" ht="39.950000000000003" customHeight="1">
      <c r="A22" s="41">
        <v>3</v>
      </c>
      <c r="B22" s="45" t="s">
        <v>65</v>
      </c>
      <c r="C22" s="34"/>
      <c r="D22" s="30">
        <v>6</v>
      </c>
      <c r="E22" s="60">
        <f t="shared" si="0"/>
        <v>216</v>
      </c>
      <c r="F22" s="63">
        <v>80</v>
      </c>
      <c r="G22" s="60"/>
      <c r="H22" s="60"/>
      <c r="I22" s="3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2"/>
      <c r="U22" s="62"/>
      <c r="V22" s="63">
        <v>3</v>
      </c>
      <c r="W22" s="62"/>
      <c r="X22" s="30">
        <v>6</v>
      </c>
      <c r="Y22" s="60">
        <v>216</v>
      </c>
      <c r="Z22" s="63">
        <v>80</v>
      </c>
      <c r="AA22" s="63">
        <v>40</v>
      </c>
      <c r="AB22" s="62"/>
      <c r="AC22" s="63">
        <v>40</v>
      </c>
      <c r="AD22" s="63">
        <v>136</v>
      </c>
      <c r="AE22" s="63">
        <v>32</v>
      </c>
      <c r="AF22" s="63">
        <v>28</v>
      </c>
      <c r="AG22" s="62">
        <v>20</v>
      </c>
      <c r="AH22" s="62"/>
      <c r="AI22" s="60"/>
      <c r="AJ22" s="60"/>
      <c r="AK22" s="60"/>
      <c r="AL22" s="64"/>
      <c r="AM22" s="64"/>
      <c r="AN22" s="60"/>
      <c r="AO22" s="60"/>
      <c r="AP22" s="64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29" t="s">
        <v>6</v>
      </c>
      <c r="BJ22" s="52"/>
      <c r="BK22" s="5"/>
    </row>
    <row r="23" spans="1:63" s="5" customFormat="1" ht="39.950000000000003" customHeight="1">
      <c r="A23" s="41">
        <v>4</v>
      </c>
      <c r="B23" s="45" t="s">
        <v>28</v>
      </c>
      <c r="C23" s="34"/>
      <c r="D23" s="30">
        <v>5</v>
      </c>
      <c r="E23" s="60">
        <f t="shared" si="0"/>
        <v>180</v>
      </c>
      <c r="F23" s="60">
        <v>96</v>
      </c>
      <c r="G23" s="60">
        <v>3</v>
      </c>
      <c r="H23" s="60">
        <v>1</v>
      </c>
      <c r="I23" s="30">
        <v>5</v>
      </c>
      <c r="J23" s="60">
        <f>I23*36</f>
        <v>180</v>
      </c>
      <c r="K23" s="60">
        <v>96</v>
      </c>
      <c r="L23" s="60">
        <v>48</v>
      </c>
      <c r="M23" s="60">
        <v>48</v>
      </c>
      <c r="N23" s="60"/>
      <c r="O23" s="60">
        <f>J23-K23</f>
        <v>84</v>
      </c>
      <c r="P23" s="60">
        <v>28</v>
      </c>
      <c r="Q23" s="60">
        <v>28</v>
      </c>
      <c r="R23" s="60">
        <v>40</v>
      </c>
      <c r="S23" s="60"/>
      <c r="T23" s="62"/>
      <c r="U23" s="62"/>
      <c r="V23" s="63"/>
      <c r="W23" s="60"/>
      <c r="X23" s="60"/>
      <c r="Y23" s="60"/>
      <c r="Z23" s="63"/>
      <c r="AA23" s="63"/>
      <c r="AB23" s="60"/>
      <c r="AC23" s="63"/>
      <c r="AD23" s="63"/>
      <c r="AE23" s="63"/>
      <c r="AF23" s="63"/>
      <c r="AG23" s="62"/>
      <c r="AH23" s="62"/>
      <c r="AI23" s="60"/>
      <c r="AJ23" s="60"/>
      <c r="AK23" s="60"/>
      <c r="AL23" s="64"/>
      <c r="AM23" s="64"/>
      <c r="AN23" s="60"/>
      <c r="AO23" s="60"/>
      <c r="AP23" s="64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29" t="s">
        <v>6</v>
      </c>
      <c r="BJ23" s="52"/>
    </row>
    <row r="24" spans="1:63" s="5" customFormat="1" ht="39.950000000000003" customHeight="1">
      <c r="A24" s="41">
        <v>5</v>
      </c>
      <c r="B24" s="45" t="s">
        <v>30</v>
      </c>
      <c r="C24" s="34"/>
      <c r="D24" s="30">
        <v>5</v>
      </c>
      <c r="E24" s="60">
        <f t="shared" si="0"/>
        <v>180</v>
      </c>
      <c r="F24" s="64">
        <v>60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39"/>
      <c r="U24" s="39"/>
      <c r="V24" s="64">
        <v>2</v>
      </c>
      <c r="W24" s="64"/>
      <c r="X24" s="30">
        <v>5</v>
      </c>
      <c r="Y24" s="60">
        <v>180</v>
      </c>
      <c r="Z24" s="64">
        <v>60</v>
      </c>
      <c r="AA24" s="64">
        <v>30</v>
      </c>
      <c r="AB24" s="64"/>
      <c r="AC24" s="64">
        <v>30</v>
      </c>
      <c r="AD24" s="64">
        <v>120</v>
      </c>
      <c r="AE24" s="64">
        <v>32</v>
      </c>
      <c r="AF24" s="64">
        <v>28</v>
      </c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29" t="s">
        <v>6</v>
      </c>
      <c r="BJ24" s="52"/>
    </row>
    <row r="25" spans="1:63" s="10" customFormat="1" ht="39.950000000000003" customHeight="1">
      <c r="A25" s="41">
        <v>6</v>
      </c>
      <c r="B25" s="45" t="s">
        <v>66</v>
      </c>
      <c r="C25" s="34"/>
      <c r="D25" s="30">
        <v>6</v>
      </c>
      <c r="E25" s="60">
        <f t="shared" si="0"/>
        <v>216</v>
      </c>
      <c r="F25" s="64">
        <v>60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39"/>
      <c r="U25" s="39"/>
      <c r="V25" s="65"/>
      <c r="W25" s="64"/>
      <c r="X25" s="64"/>
      <c r="Y25" s="64"/>
      <c r="Z25" s="65"/>
      <c r="AA25" s="65"/>
      <c r="AB25" s="64"/>
      <c r="AC25" s="65"/>
      <c r="AD25" s="65"/>
      <c r="AE25" s="65"/>
      <c r="AF25" s="65"/>
      <c r="AG25" s="39"/>
      <c r="AH25" s="39"/>
      <c r="AI25" s="64">
        <v>2</v>
      </c>
      <c r="AJ25" s="64"/>
      <c r="AK25" s="30">
        <v>6</v>
      </c>
      <c r="AL25" s="64">
        <f>AK25*36</f>
        <v>216</v>
      </c>
      <c r="AM25" s="64">
        <v>60</v>
      </c>
      <c r="AN25" s="64">
        <v>30</v>
      </c>
      <c r="AO25" s="64"/>
      <c r="AP25" s="64">
        <v>30</v>
      </c>
      <c r="AQ25" s="64">
        <f>AL25-AM25</f>
        <v>156</v>
      </c>
      <c r="AR25" s="64">
        <v>32</v>
      </c>
      <c r="AS25" s="64">
        <v>28</v>
      </c>
      <c r="AT25" s="64"/>
      <c r="AU25" s="64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29" t="s">
        <v>6</v>
      </c>
      <c r="BJ25" s="52"/>
    </row>
    <row r="26" spans="1:63" s="5" customFormat="1" ht="39.950000000000003" customHeight="1">
      <c r="A26" s="78">
        <v>7</v>
      </c>
      <c r="B26" s="45" t="s">
        <v>67</v>
      </c>
      <c r="C26" s="40"/>
      <c r="D26" s="26">
        <v>6</v>
      </c>
      <c r="E26" s="64">
        <f t="shared" si="0"/>
        <v>216</v>
      </c>
      <c r="F26" s="64">
        <v>80</v>
      </c>
      <c r="G26" s="64"/>
      <c r="H26" s="64"/>
      <c r="I26" s="64"/>
      <c r="J26" s="64"/>
      <c r="K26" s="65"/>
      <c r="L26" s="65"/>
      <c r="M26" s="39"/>
      <c r="N26" s="65"/>
      <c r="O26" s="65"/>
      <c r="P26" s="65"/>
      <c r="Q26" s="65"/>
      <c r="R26" s="65"/>
      <c r="S26" s="65"/>
      <c r="T26" s="39"/>
      <c r="U26" s="39"/>
      <c r="V26" s="65"/>
      <c r="W26" s="64"/>
      <c r="X26" s="64"/>
      <c r="Y26" s="64"/>
      <c r="Z26" s="65"/>
      <c r="AA26" s="65"/>
      <c r="AB26" s="64"/>
      <c r="AC26" s="65"/>
      <c r="AD26" s="65"/>
      <c r="AE26" s="65"/>
      <c r="AF26" s="65"/>
      <c r="AG26" s="39"/>
      <c r="AH26" s="39"/>
      <c r="AI26" s="64">
        <v>3.4</v>
      </c>
      <c r="AJ26" s="64"/>
      <c r="AK26" s="26">
        <v>6</v>
      </c>
      <c r="AL26" s="64">
        <f>AK26*36</f>
        <v>216</v>
      </c>
      <c r="AM26" s="64">
        <v>80</v>
      </c>
      <c r="AN26" s="64">
        <v>30</v>
      </c>
      <c r="AO26" s="64"/>
      <c r="AP26" s="64">
        <v>50</v>
      </c>
      <c r="AQ26" s="64">
        <f>AL26-AM26</f>
        <v>136</v>
      </c>
      <c r="AR26" s="64"/>
      <c r="AS26" s="64"/>
      <c r="AT26" s="64">
        <v>40</v>
      </c>
      <c r="AU26" s="64">
        <v>40</v>
      </c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70" t="s">
        <v>6</v>
      </c>
      <c r="BJ26" s="193"/>
    </row>
    <row r="27" spans="1:63" s="8" customFormat="1" ht="39.950000000000003" customHeight="1">
      <c r="A27" s="41">
        <v>8</v>
      </c>
      <c r="B27" s="44" t="s">
        <v>21</v>
      </c>
      <c r="C27" s="34"/>
      <c r="D27" s="30">
        <v>2</v>
      </c>
      <c r="E27" s="60">
        <f t="shared" si="0"/>
        <v>72</v>
      </c>
      <c r="F27" s="60">
        <v>32</v>
      </c>
      <c r="G27" s="60"/>
      <c r="H27" s="60">
        <v>1</v>
      </c>
      <c r="I27" s="30">
        <v>2</v>
      </c>
      <c r="J27" s="60">
        <f>I27*36</f>
        <v>72</v>
      </c>
      <c r="K27" s="60">
        <v>32</v>
      </c>
      <c r="L27" s="60">
        <v>32</v>
      </c>
      <c r="M27" s="60"/>
      <c r="N27" s="60"/>
      <c r="O27" s="60">
        <f>J27-K27</f>
        <v>40</v>
      </c>
      <c r="P27" s="60">
        <v>32</v>
      </c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4"/>
      <c r="AM27" s="64"/>
      <c r="AN27" s="60"/>
      <c r="AO27" s="60"/>
      <c r="AP27" s="64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29" t="s">
        <v>7</v>
      </c>
      <c r="BJ27" s="52"/>
      <c r="BK27" s="5"/>
    </row>
    <row r="28" spans="1:63" s="5" customFormat="1" ht="20.100000000000001" customHeight="1">
      <c r="A28" s="48" t="s">
        <v>64</v>
      </c>
      <c r="B28" s="42" t="s">
        <v>53</v>
      </c>
      <c r="C28" s="80" t="s">
        <v>110</v>
      </c>
      <c r="D28" s="56">
        <f>SUM(I28,X28,AK28,AX28)</f>
        <v>4.5</v>
      </c>
      <c r="E28" s="55">
        <f t="shared" si="0"/>
        <v>162</v>
      </c>
      <c r="F28" s="55">
        <f>SUM(K28,Z28,AM28,AZ28)</f>
        <v>60</v>
      </c>
      <c r="G28" s="21"/>
      <c r="H28" s="21"/>
      <c r="I28" s="47">
        <v>0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21"/>
      <c r="U28" s="21"/>
      <c r="V28" s="21"/>
      <c r="W28" s="21"/>
      <c r="X28" s="56">
        <v>4.5</v>
      </c>
      <c r="Y28" s="55">
        <f>X28*36</f>
        <v>162</v>
      </c>
      <c r="Z28" s="55">
        <v>60</v>
      </c>
      <c r="AA28" s="55">
        <v>30</v>
      </c>
      <c r="AB28" s="55">
        <v>30</v>
      </c>
      <c r="AC28" s="55"/>
      <c r="AD28" s="55">
        <f>Y28-Z28</f>
        <v>102</v>
      </c>
      <c r="AE28" s="55"/>
      <c r="AF28" s="55"/>
      <c r="AG28" s="55">
        <v>20</v>
      </c>
      <c r="AH28" s="55">
        <v>40</v>
      </c>
      <c r="AI28" s="21"/>
      <c r="AJ28" s="21"/>
      <c r="AK28" s="47">
        <v>0</v>
      </c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21"/>
      <c r="AW28" s="21"/>
      <c r="AX28" s="47">
        <v>0</v>
      </c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28"/>
      <c r="BJ28" s="52"/>
    </row>
    <row r="29" spans="1:63" s="5" customFormat="1" ht="39.950000000000003" customHeight="1">
      <c r="A29" s="78">
        <v>1</v>
      </c>
      <c r="B29" s="45" t="s">
        <v>39</v>
      </c>
      <c r="C29" s="40"/>
      <c r="D29" s="26">
        <v>4.5</v>
      </c>
      <c r="E29" s="64">
        <v>162</v>
      </c>
      <c r="F29" s="64">
        <v>60</v>
      </c>
      <c r="G29" s="65"/>
      <c r="H29" s="65"/>
      <c r="I29" s="64"/>
      <c r="J29" s="64"/>
      <c r="K29" s="65"/>
      <c r="L29" s="65"/>
      <c r="M29" s="39"/>
      <c r="N29" s="65"/>
      <c r="O29" s="65"/>
      <c r="P29" s="65"/>
      <c r="Q29" s="65"/>
      <c r="R29" s="65"/>
      <c r="S29" s="65"/>
      <c r="T29" s="39"/>
      <c r="U29" s="39"/>
      <c r="V29" s="64">
        <v>4</v>
      </c>
      <c r="W29" s="64"/>
      <c r="X29" s="26">
        <v>4.5</v>
      </c>
      <c r="Y29" s="64">
        <v>162</v>
      </c>
      <c r="Z29" s="64">
        <v>60</v>
      </c>
      <c r="AA29" s="64">
        <v>30</v>
      </c>
      <c r="AB29" s="64">
        <v>30</v>
      </c>
      <c r="AC29" s="64"/>
      <c r="AD29" s="64">
        <v>102</v>
      </c>
      <c r="AE29" s="64"/>
      <c r="AF29" s="64"/>
      <c r="AG29" s="64">
        <v>20</v>
      </c>
      <c r="AH29" s="64">
        <v>40</v>
      </c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70" t="s">
        <v>6</v>
      </c>
      <c r="BJ29" s="193"/>
    </row>
    <row r="30" spans="1:63" s="8" customFormat="1" ht="39.950000000000003" customHeight="1">
      <c r="A30" s="41">
        <v>2</v>
      </c>
      <c r="B30" s="45" t="s">
        <v>71</v>
      </c>
      <c r="C30" s="34"/>
      <c r="D30" s="30">
        <v>4.5</v>
      </c>
      <c r="E30" s="60">
        <v>162</v>
      </c>
      <c r="F30" s="64">
        <v>60</v>
      </c>
      <c r="G30" s="63"/>
      <c r="H30" s="63"/>
      <c r="I30" s="60"/>
      <c r="J30" s="60"/>
      <c r="K30" s="63"/>
      <c r="L30" s="63"/>
      <c r="M30" s="62"/>
      <c r="N30" s="62"/>
      <c r="O30" s="65"/>
      <c r="P30" s="65"/>
      <c r="Q30" s="65"/>
      <c r="R30" s="65"/>
      <c r="S30" s="65"/>
      <c r="T30" s="39"/>
      <c r="U30" s="39"/>
      <c r="V30" s="65">
        <v>4</v>
      </c>
      <c r="W30" s="39"/>
      <c r="X30" s="30">
        <v>4.5</v>
      </c>
      <c r="Y30" s="60">
        <v>162</v>
      </c>
      <c r="Z30" s="64">
        <v>60</v>
      </c>
      <c r="AA30" s="64">
        <v>30</v>
      </c>
      <c r="AB30" s="64">
        <v>30</v>
      </c>
      <c r="AC30" s="64"/>
      <c r="AD30" s="64">
        <v>102</v>
      </c>
      <c r="AE30" s="65"/>
      <c r="AF30" s="65"/>
      <c r="AG30" s="39">
        <v>20</v>
      </c>
      <c r="AH30" s="39">
        <v>40</v>
      </c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29" t="s">
        <v>6</v>
      </c>
      <c r="BJ30" s="52"/>
      <c r="BK30" s="5"/>
    </row>
    <row r="31" spans="1:63" s="10" customFormat="1" ht="39.950000000000003" customHeight="1">
      <c r="A31" s="43" t="s">
        <v>68</v>
      </c>
      <c r="B31" s="42" t="s">
        <v>69</v>
      </c>
      <c r="C31" s="80" t="s">
        <v>111</v>
      </c>
      <c r="D31" s="56">
        <f>SUM(I31,X31,AK31,AX31)</f>
        <v>103.5</v>
      </c>
      <c r="E31" s="55">
        <f t="shared" ref="E31:E51" si="1">D31*36</f>
        <v>3726</v>
      </c>
      <c r="F31" s="55">
        <f>SUM(K31,Z31,AM31,AZ31)</f>
        <v>1400</v>
      </c>
      <c r="G31" s="21"/>
      <c r="H31" s="21"/>
      <c r="I31" s="56">
        <f>SUM(I32,I47)</f>
        <v>16</v>
      </c>
      <c r="J31" s="55">
        <f>I31*36</f>
        <v>576</v>
      </c>
      <c r="K31" s="55">
        <v>240</v>
      </c>
      <c r="L31" s="55">
        <v>90</v>
      </c>
      <c r="M31" s="55">
        <v>30</v>
      </c>
      <c r="N31" s="55">
        <v>90</v>
      </c>
      <c r="O31" s="55">
        <f>J31-K31</f>
        <v>336</v>
      </c>
      <c r="P31" s="55">
        <v>88</v>
      </c>
      <c r="Q31" s="55">
        <v>84</v>
      </c>
      <c r="R31" s="55">
        <v>40</v>
      </c>
      <c r="S31" s="55">
        <v>28</v>
      </c>
      <c r="T31" s="21"/>
      <c r="U31" s="21"/>
      <c r="V31" s="21"/>
      <c r="W31" s="21"/>
      <c r="X31" s="56">
        <f>SUM(X32,X47)</f>
        <v>21.5</v>
      </c>
      <c r="Y31" s="55">
        <f>X31*36</f>
        <v>774</v>
      </c>
      <c r="Z31" s="55">
        <v>334</v>
      </c>
      <c r="AA31" s="55">
        <v>168</v>
      </c>
      <c r="AB31" s="55"/>
      <c r="AC31" s="55">
        <v>166</v>
      </c>
      <c r="AD31" s="55">
        <f>Y31-Z31</f>
        <v>440</v>
      </c>
      <c r="AE31" s="55">
        <v>64</v>
      </c>
      <c r="AF31" s="55">
        <v>70</v>
      </c>
      <c r="AG31" s="55">
        <v>120</v>
      </c>
      <c r="AH31" s="55">
        <v>80</v>
      </c>
      <c r="AI31" s="21"/>
      <c r="AJ31" s="21"/>
      <c r="AK31" s="56">
        <f>SUM(AK32,AK47)</f>
        <v>30</v>
      </c>
      <c r="AL31" s="55">
        <f>AK31*36</f>
        <v>1080</v>
      </c>
      <c r="AM31" s="55">
        <v>432</v>
      </c>
      <c r="AN31" s="55">
        <v>212</v>
      </c>
      <c r="AO31" s="55"/>
      <c r="AP31" s="55">
        <v>220</v>
      </c>
      <c r="AQ31" s="55">
        <f>AL31-AM31</f>
        <v>648</v>
      </c>
      <c r="AR31" s="55">
        <v>74</v>
      </c>
      <c r="AS31" s="55">
        <v>72</v>
      </c>
      <c r="AT31" s="55">
        <v>148</v>
      </c>
      <c r="AU31" s="55">
        <v>138</v>
      </c>
      <c r="AV31" s="21"/>
      <c r="AW31" s="21"/>
      <c r="AX31" s="56">
        <v>36</v>
      </c>
      <c r="AY31" s="55">
        <f>AX31*36</f>
        <v>1296</v>
      </c>
      <c r="AZ31" s="55">
        <v>394</v>
      </c>
      <c r="BA31" s="55">
        <v>150</v>
      </c>
      <c r="BB31" s="55">
        <v>36</v>
      </c>
      <c r="BC31" s="55">
        <v>208</v>
      </c>
      <c r="BD31" s="55">
        <f>AY31-AZ31</f>
        <v>902</v>
      </c>
      <c r="BE31" s="55">
        <v>128</v>
      </c>
      <c r="BF31" s="55">
        <v>112</v>
      </c>
      <c r="BG31" s="55">
        <v>154</v>
      </c>
      <c r="BH31" s="55"/>
      <c r="BI31" s="28"/>
      <c r="BJ31" s="18" t="s">
        <v>103</v>
      </c>
    </row>
    <row r="32" spans="1:63" s="5" customFormat="1" ht="39.950000000000003" customHeight="1">
      <c r="A32" s="48" t="s">
        <v>72</v>
      </c>
      <c r="B32" s="42" t="s">
        <v>120</v>
      </c>
      <c r="C32" s="80" t="s">
        <v>112</v>
      </c>
      <c r="D32" s="56">
        <f>SUM(I32,X32,AK32,AX32)</f>
        <v>89.5</v>
      </c>
      <c r="E32" s="55">
        <f t="shared" si="1"/>
        <v>3222</v>
      </c>
      <c r="F32" s="55">
        <f>SUM(K32,Z32,AM32,AZ32)</f>
        <v>1296</v>
      </c>
      <c r="G32" s="21"/>
      <c r="H32" s="21"/>
      <c r="I32" s="56">
        <f>SUM(I33:I46)</f>
        <v>16</v>
      </c>
      <c r="J32" s="55">
        <f>I32*36</f>
        <v>576</v>
      </c>
      <c r="K32" s="55">
        <v>240</v>
      </c>
      <c r="L32" s="55">
        <v>90</v>
      </c>
      <c r="M32" s="55">
        <v>30</v>
      </c>
      <c r="N32" s="55">
        <v>90</v>
      </c>
      <c r="O32" s="55">
        <f>J32-K32</f>
        <v>336</v>
      </c>
      <c r="P32" s="55">
        <v>88</v>
      </c>
      <c r="Q32" s="55">
        <v>84</v>
      </c>
      <c r="R32" s="55">
        <v>40</v>
      </c>
      <c r="S32" s="55">
        <v>28</v>
      </c>
      <c r="T32" s="21"/>
      <c r="U32" s="21"/>
      <c r="V32" s="21"/>
      <c r="W32" s="21"/>
      <c r="X32" s="56">
        <f>SUM(X33:X46)</f>
        <v>21.5</v>
      </c>
      <c r="Y32" s="55">
        <f>X32*36</f>
        <v>774</v>
      </c>
      <c r="Z32" s="55">
        <v>334</v>
      </c>
      <c r="AA32" s="55">
        <v>168</v>
      </c>
      <c r="AB32" s="55"/>
      <c r="AC32" s="55">
        <v>166</v>
      </c>
      <c r="AD32" s="55">
        <f>Y32-Z32</f>
        <v>440</v>
      </c>
      <c r="AE32" s="55">
        <v>64</v>
      </c>
      <c r="AF32" s="55">
        <v>70</v>
      </c>
      <c r="AG32" s="55">
        <v>120</v>
      </c>
      <c r="AH32" s="55">
        <v>80</v>
      </c>
      <c r="AI32" s="21"/>
      <c r="AJ32" s="21"/>
      <c r="AK32" s="56">
        <f>SUM(AK33:AK46)</f>
        <v>30</v>
      </c>
      <c r="AL32" s="55">
        <f>AK32*36</f>
        <v>1080</v>
      </c>
      <c r="AM32" s="55">
        <v>432</v>
      </c>
      <c r="AN32" s="55">
        <v>212</v>
      </c>
      <c r="AO32" s="55"/>
      <c r="AP32" s="55">
        <v>220</v>
      </c>
      <c r="AQ32" s="55">
        <f>AL32-AM32</f>
        <v>648</v>
      </c>
      <c r="AR32" s="55">
        <v>74</v>
      </c>
      <c r="AS32" s="55">
        <v>72</v>
      </c>
      <c r="AT32" s="55">
        <v>148</v>
      </c>
      <c r="AU32" s="55">
        <v>138</v>
      </c>
      <c r="AV32" s="21"/>
      <c r="AW32" s="21"/>
      <c r="AX32" s="56">
        <f>SUM(AX33:AX46)</f>
        <v>22</v>
      </c>
      <c r="AY32" s="55">
        <f>AX32*36</f>
        <v>792</v>
      </c>
      <c r="AZ32" s="55">
        <v>290</v>
      </c>
      <c r="BA32" s="55">
        <v>110</v>
      </c>
      <c r="BB32" s="55">
        <v>36</v>
      </c>
      <c r="BC32" s="55">
        <v>144</v>
      </c>
      <c r="BD32" s="55">
        <f>AY32-AZ32</f>
        <v>502</v>
      </c>
      <c r="BE32" s="55">
        <v>96</v>
      </c>
      <c r="BF32" s="55">
        <v>84</v>
      </c>
      <c r="BG32" s="55">
        <v>110</v>
      </c>
      <c r="BH32" s="55"/>
      <c r="BI32" s="28"/>
      <c r="BJ32" s="52"/>
    </row>
    <row r="33" spans="1:250" s="5" customFormat="1" ht="39.950000000000003" customHeight="1">
      <c r="A33" s="41">
        <v>1</v>
      </c>
      <c r="B33" s="45" t="s">
        <v>73</v>
      </c>
      <c r="C33" s="36"/>
      <c r="D33" s="30">
        <v>3.5</v>
      </c>
      <c r="E33" s="60">
        <f t="shared" si="1"/>
        <v>126</v>
      </c>
      <c r="F33" s="63">
        <v>56</v>
      </c>
      <c r="G33" s="63"/>
      <c r="H33" s="63">
        <v>2</v>
      </c>
      <c r="I33" s="30">
        <v>3.5</v>
      </c>
      <c r="J33" s="60">
        <f>I33*36</f>
        <v>126</v>
      </c>
      <c r="K33" s="63">
        <v>56</v>
      </c>
      <c r="L33" s="63">
        <v>28</v>
      </c>
      <c r="M33" s="60"/>
      <c r="N33" s="60">
        <v>28</v>
      </c>
      <c r="O33" s="65">
        <f>J33-K33</f>
        <v>70</v>
      </c>
      <c r="P33" s="65">
        <v>28</v>
      </c>
      <c r="Q33" s="65">
        <v>28</v>
      </c>
      <c r="R33" s="65"/>
      <c r="S33" s="65"/>
      <c r="T33" s="64"/>
      <c r="U33" s="64"/>
      <c r="V33" s="65"/>
      <c r="W33" s="39"/>
      <c r="X33" s="64"/>
      <c r="Y33" s="64"/>
      <c r="Z33" s="65"/>
      <c r="AA33" s="65"/>
      <c r="AB33" s="39"/>
      <c r="AC33" s="65"/>
      <c r="AD33" s="65"/>
      <c r="AE33" s="65"/>
      <c r="AF33" s="65"/>
      <c r="AG33" s="39"/>
      <c r="AH33" s="39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29" t="s">
        <v>7</v>
      </c>
      <c r="BJ33" s="52"/>
    </row>
    <row r="34" spans="1:250" s="11" customFormat="1" ht="39.950000000000003" customHeight="1">
      <c r="A34" s="41">
        <v>2</v>
      </c>
      <c r="B34" s="45" t="s">
        <v>33</v>
      </c>
      <c r="C34" s="34"/>
      <c r="D34" s="30">
        <v>8</v>
      </c>
      <c r="E34" s="60">
        <f t="shared" si="1"/>
        <v>288</v>
      </c>
      <c r="F34" s="65">
        <v>140</v>
      </c>
      <c r="G34" s="63"/>
      <c r="H34" s="63"/>
      <c r="I34" s="60"/>
      <c r="J34" s="60"/>
      <c r="K34" s="63"/>
      <c r="L34" s="63"/>
      <c r="M34" s="62"/>
      <c r="N34" s="62"/>
      <c r="O34" s="65"/>
      <c r="P34" s="65"/>
      <c r="Q34" s="65"/>
      <c r="R34" s="65"/>
      <c r="S34" s="65"/>
      <c r="T34" s="39"/>
      <c r="U34" s="39"/>
      <c r="V34" s="65">
        <v>4</v>
      </c>
      <c r="W34" s="39">
        <v>2</v>
      </c>
      <c r="X34" s="30">
        <v>8</v>
      </c>
      <c r="Y34" s="60">
        <v>288</v>
      </c>
      <c r="Z34" s="65">
        <v>140</v>
      </c>
      <c r="AA34" s="65">
        <v>70</v>
      </c>
      <c r="AB34" s="39"/>
      <c r="AC34" s="65">
        <v>70</v>
      </c>
      <c r="AD34" s="65">
        <v>148</v>
      </c>
      <c r="AE34" s="65">
        <v>32</v>
      </c>
      <c r="AF34" s="65">
        <v>28</v>
      </c>
      <c r="AG34" s="39">
        <v>40</v>
      </c>
      <c r="AH34" s="39">
        <v>40</v>
      </c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29" t="s">
        <v>6</v>
      </c>
      <c r="BJ34" s="52"/>
    </row>
    <row r="35" spans="1:250" s="12" customFormat="1" ht="39.950000000000003" customHeight="1">
      <c r="A35" s="41">
        <v>3</v>
      </c>
      <c r="B35" s="45" t="s">
        <v>36</v>
      </c>
      <c r="C35" s="34"/>
      <c r="D35" s="30">
        <v>5</v>
      </c>
      <c r="E35" s="60">
        <f t="shared" si="1"/>
        <v>180</v>
      </c>
      <c r="F35" s="64">
        <v>80</v>
      </c>
      <c r="G35" s="63"/>
      <c r="H35" s="63"/>
      <c r="I35" s="60"/>
      <c r="J35" s="60"/>
      <c r="K35" s="63"/>
      <c r="L35" s="63"/>
      <c r="M35" s="62"/>
      <c r="N35" s="62"/>
      <c r="O35" s="65"/>
      <c r="P35" s="65"/>
      <c r="Q35" s="65"/>
      <c r="R35" s="65"/>
      <c r="S35" s="65"/>
      <c r="T35" s="39"/>
      <c r="U35" s="39"/>
      <c r="V35" s="65"/>
      <c r="W35" s="39"/>
      <c r="X35" s="64"/>
      <c r="Y35" s="64"/>
      <c r="Z35" s="65"/>
      <c r="AA35" s="39"/>
      <c r="AB35" s="39"/>
      <c r="AC35" s="65"/>
      <c r="AD35" s="39"/>
      <c r="AE35" s="65"/>
      <c r="AF35" s="65"/>
      <c r="AG35" s="39"/>
      <c r="AH35" s="39"/>
      <c r="AI35" s="64" t="s">
        <v>49</v>
      </c>
      <c r="AJ35" s="66"/>
      <c r="AK35" s="30">
        <v>5</v>
      </c>
      <c r="AL35" s="64">
        <v>180</v>
      </c>
      <c r="AM35" s="64">
        <v>80</v>
      </c>
      <c r="AN35" s="64">
        <v>40</v>
      </c>
      <c r="AO35" s="64"/>
      <c r="AP35" s="64">
        <v>40</v>
      </c>
      <c r="AQ35" s="64">
        <v>100</v>
      </c>
      <c r="AR35" s="64"/>
      <c r="AS35" s="64"/>
      <c r="AT35" s="64">
        <v>40</v>
      </c>
      <c r="AU35" s="64">
        <v>40</v>
      </c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29" t="s">
        <v>6</v>
      </c>
      <c r="BJ35" s="52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</row>
    <row r="36" spans="1:250" s="7" customFormat="1" ht="39.950000000000003" customHeight="1">
      <c r="A36" s="41">
        <v>4</v>
      </c>
      <c r="B36" s="45" t="s">
        <v>74</v>
      </c>
      <c r="C36" s="34"/>
      <c r="D36" s="30">
        <v>5</v>
      </c>
      <c r="E36" s="60">
        <f t="shared" si="1"/>
        <v>180</v>
      </c>
      <c r="F36" s="64">
        <v>88</v>
      </c>
      <c r="G36" s="63"/>
      <c r="H36" s="63"/>
      <c r="I36" s="60"/>
      <c r="J36" s="60"/>
      <c r="K36" s="63"/>
      <c r="L36" s="63"/>
      <c r="M36" s="62"/>
      <c r="N36" s="62"/>
      <c r="O36" s="65"/>
      <c r="P36" s="65"/>
      <c r="Q36" s="65"/>
      <c r="R36" s="65"/>
      <c r="S36" s="65"/>
      <c r="T36" s="39"/>
      <c r="U36" s="39"/>
      <c r="V36" s="65"/>
      <c r="W36" s="39"/>
      <c r="X36" s="64"/>
      <c r="Y36" s="64"/>
      <c r="Z36" s="65"/>
      <c r="AA36" s="39"/>
      <c r="AB36" s="39"/>
      <c r="AC36" s="65"/>
      <c r="AD36" s="39"/>
      <c r="AE36" s="65"/>
      <c r="AF36" s="65"/>
      <c r="AG36" s="39"/>
      <c r="AH36" s="39"/>
      <c r="AI36" s="64" t="s">
        <v>48</v>
      </c>
      <c r="AJ36" s="66"/>
      <c r="AK36" s="30">
        <v>5</v>
      </c>
      <c r="AL36" s="64">
        <v>180</v>
      </c>
      <c r="AM36" s="64">
        <v>88</v>
      </c>
      <c r="AN36" s="64">
        <v>42</v>
      </c>
      <c r="AO36" s="64"/>
      <c r="AP36" s="64">
        <v>46</v>
      </c>
      <c r="AQ36" s="64">
        <v>92</v>
      </c>
      <c r="AR36" s="64">
        <v>26</v>
      </c>
      <c r="AS36" s="64">
        <v>14</v>
      </c>
      <c r="AT36" s="64">
        <v>28</v>
      </c>
      <c r="AU36" s="64">
        <v>20</v>
      </c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29" t="s">
        <v>6</v>
      </c>
      <c r="BJ36" s="51"/>
    </row>
    <row r="37" spans="1:250" s="5" customFormat="1" ht="39.950000000000003" customHeight="1">
      <c r="A37" s="41">
        <v>5</v>
      </c>
      <c r="B37" s="45" t="s">
        <v>37</v>
      </c>
      <c r="C37" s="34"/>
      <c r="D37" s="37">
        <v>10</v>
      </c>
      <c r="E37" s="60">
        <f t="shared" si="1"/>
        <v>360</v>
      </c>
      <c r="F37" s="64">
        <v>178</v>
      </c>
      <c r="G37" s="62"/>
      <c r="H37" s="62"/>
      <c r="I37" s="60"/>
      <c r="J37" s="62"/>
      <c r="K37" s="62"/>
      <c r="L37" s="62"/>
      <c r="M37" s="62"/>
      <c r="N37" s="62"/>
      <c r="O37" s="39"/>
      <c r="P37" s="39"/>
      <c r="Q37" s="39"/>
      <c r="R37" s="39"/>
      <c r="S37" s="39"/>
      <c r="T37" s="39"/>
      <c r="U37" s="39"/>
      <c r="V37" s="65"/>
      <c r="W37" s="39"/>
      <c r="X37" s="39"/>
      <c r="Y37" s="39"/>
      <c r="Z37" s="65"/>
      <c r="AA37" s="39"/>
      <c r="AB37" s="39"/>
      <c r="AC37" s="39"/>
      <c r="AD37" s="39"/>
      <c r="AE37" s="65"/>
      <c r="AF37" s="65"/>
      <c r="AG37" s="39"/>
      <c r="AH37" s="39"/>
      <c r="AI37" s="64" t="s">
        <v>47</v>
      </c>
      <c r="AJ37" s="64"/>
      <c r="AK37" s="30">
        <v>5</v>
      </c>
      <c r="AL37" s="64">
        <v>180</v>
      </c>
      <c r="AM37" s="64">
        <v>88</v>
      </c>
      <c r="AN37" s="64">
        <v>42</v>
      </c>
      <c r="AO37" s="64"/>
      <c r="AP37" s="64">
        <v>46</v>
      </c>
      <c r="AQ37" s="64">
        <v>92</v>
      </c>
      <c r="AR37" s="64">
        <v>16</v>
      </c>
      <c r="AS37" s="64">
        <v>14</v>
      </c>
      <c r="AT37" s="64">
        <v>20</v>
      </c>
      <c r="AU37" s="64">
        <v>38</v>
      </c>
      <c r="AV37" s="60">
        <v>3</v>
      </c>
      <c r="AW37" s="60"/>
      <c r="AX37" s="30">
        <v>5</v>
      </c>
      <c r="AY37" s="60">
        <v>180</v>
      </c>
      <c r="AZ37" s="60">
        <v>90</v>
      </c>
      <c r="BA37" s="60">
        <v>32</v>
      </c>
      <c r="BB37" s="60"/>
      <c r="BC37" s="60">
        <v>58</v>
      </c>
      <c r="BD37" s="60">
        <v>90</v>
      </c>
      <c r="BE37" s="60">
        <v>32</v>
      </c>
      <c r="BF37" s="60">
        <v>14</v>
      </c>
      <c r="BG37" s="60">
        <v>44</v>
      </c>
      <c r="BH37" s="60"/>
      <c r="BI37" s="29" t="s">
        <v>6</v>
      </c>
      <c r="BJ37" s="15"/>
    </row>
    <row r="38" spans="1:250" s="7" customFormat="1" ht="39.950000000000003" customHeight="1">
      <c r="A38" s="41">
        <v>6</v>
      </c>
      <c r="B38" s="45" t="s">
        <v>27</v>
      </c>
      <c r="C38" s="34"/>
      <c r="D38" s="37">
        <v>7.5</v>
      </c>
      <c r="E38" s="60">
        <f t="shared" si="1"/>
        <v>270</v>
      </c>
      <c r="F38" s="62">
        <v>124</v>
      </c>
      <c r="G38" s="62">
        <v>4</v>
      </c>
      <c r="H38" s="62">
        <v>1</v>
      </c>
      <c r="I38" s="37">
        <v>7.5</v>
      </c>
      <c r="J38" s="60">
        <f>I38*36</f>
        <v>270</v>
      </c>
      <c r="K38" s="62">
        <v>124</v>
      </c>
      <c r="L38" s="62">
        <v>62</v>
      </c>
      <c r="M38" s="62"/>
      <c r="N38" s="62">
        <v>62</v>
      </c>
      <c r="O38" s="65">
        <f>J38-K38</f>
        <v>146</v>
      </c>
      <c r="P38" s="39">
        <v>28</v>
      </c>
      <c r="Q38" s="39">
        <v>28</v>
      </c>
      <c r="R38" s="39">
        <v>40</v>
      </c>
      <c r="S38" s="39">
        <v>28</v>
      </c>
      <c r="T38" s="39"/>
      <c r="U38" s="39"/>
      <c r="V38" s="65"/>
      <c r="W38" s="39"/>
      <c r="X38" s="39"/>
      <c r="Y38" s="39"/>
      <c r="Z38" s="65"/>
      <c r="AA38" s="39"/>
      <c r="AB38" s="39"/>
      <c r="AC38" s="39"/>
      <c r="AD38" s="39"/>
      <c r="AE38" s="65"/>
      <c r="AF38" s="65"/>
      <c r="AG38" s="39"/>
      <c r="AH38" s="39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29" t="s">
        <v>6</v>
      </c>
      <c r="BJ38" s="16"/>
    </row>
    <row r="39" spans="1:250" s="7" customFormat="1" ht="39.950000000000003" customHeight="1">
      <c r="A39" s="41">
        <v>7</v>
      </c>
      <c r="B39" s="45" t="s">
        <v>75</v>
      </c>
      <c r="C39" s="34"/>
      <c r="D39" s="37">
        <v>8</v>
      </c>
      <c r="E39" s="60">
        <f t="shared" si="1"/>
        <v>288</v>
      </c>
      <c r="F39" s="65">
        <v>70</v>
      </c>
      <c r="G39" s="62"/>
      <c r="H39" s="62"/>
      <c r="I39" s="60"/>
      <c r="J39" s="62"/>
      <c r="K39" s="62"/>
      <c r="L39" s="62"/>
      <c r="M39" s="62"/>
      <c r="N39" s="62"/>
      <c r="O39" s="39"/>
      <c r="P39" s="39"/>
      <c r="Q39" s="39"/>
      <c r="R39" s="39"/>
      <c r="S39" s="39"/>
      <c r="T39" s="39"/>
      <c r="U39" s="39"/>
      <c r="V39" s="65">
        <v>3</v>
      </c>
      <c r="W39" s="39"/>
      <c r="X39" s="37">
        <v>8</v>
      </c>
      <c r="Y39" s="62">
        <v>288</v>
      </c>
      <c r="Z39" s="65">
        <v>70</v>
      </c>
      <c r="AA39" s="39">
        <v>36</v>
      </c>
      <c r="AB39" s="39"/>
      <c r="AC39" s="39">
        <v>34</v>
      </c>
      <c r="AD39" s="39">
        <v>218</v>
      </c>
      <c r="AE39" s="65">
        <v>16</v>
      </c>
      <c r="AF39" s="65">
        <v>14</v>
      </c>
      <c r="AG39" s="39">
        <v>40</v>
      </c>
      <c r="AH39" s="39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29" t="s">
        <v>6</v>
      </c>
      <c r="BJ39" s="16"/>
    </row>
    <row r="40" spans="1:250" s="7" customFormat="1" ht="39.950000000000003" customHeight="1">
      <c r="A40" s="41">
        <v>8</v>
      </c>
      <c r="B40" s="45" t="s">
        <v>29</v>
      </c>
      <c r="C40" s="34"/>
      <c r="D40" s="37">
        <v>5</v>
      </c>
      <c r="E40" s="60">
        <f t="shared" si="1"/>
        <v>180</v>
      </c>
      <c r="F40" s="39">
        <v>60</v>
      </c>
      <c r="G40" s="62">
        <v>2</v>
      </c>
      <c r="H40" s="62"/>
      <c r="I40" s="37">
        <v>5</v>
      </c>
      <c r="J40" s="60">
        <f>I40*36</f>
        <v>180</v>
      </c>
      <c r="K40" s="60">
        <v>60</v>
      </c>
      <c r="L40" s="60">
        <v>30</v>
      </c>
      <c r="M40" s="60">
        <v>30</v>
      </c>
      <c r="N40" s="60"/>
      <c r="O40" s="65">
        <f>J40-K40</f>
        <v>120</v>
      </c>
      <c r="P40" s="60">
        <v>32</v>
      </c>
      <c r="Q40" s="60">
        <v>28</v>
      </c>
      <c r="R40" s="39"/>
      <c r="S40" s="39"/>
      <c r="T40" s="39"/>
      <c r="U40" s="39"/>
      <c r="V40" s="65"/>
      <c r="W40" s="39"/>
      <c r="X40" s="39"/>
      <c r="Y40" s="39"/>
      <c r="Z40" s="65"/>
      <c r="AA40" s="39"/>
      <c r="AB40" s="39"/>
      <c r="AC40" s="39"/>
      <c r="AD40" s="39"/>
      <c r="AE40" s="65"/>
      <c r="AF40" s="65"/>
      <c r="AG40" s="39"/>
      <c r="AH40" s="39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29" t="s">
        <v>6</v>
      </c>
      <c r="BJ40" s="16"/>
    </row>
    <row r="41" spans="1:250" s="7" customFormat="1" ht="39.950000000000003" customHeight="1">
      <c r="A41" s="41">
        <v>9</v>
      </c>
      <c r="B41" s="45" t="s">
        <v>31</v>
      </c>
      <c r="C41" s="34"/>
      <c r="D41" s="37">
        <v>6</v>
      </c>
      <c r="E41" s="60">
        <f t="shared" si="1"/>
        <v>216</v>
      </c>
      <c r="F41" s="64">
        <v>60</v>
      </c>
      <c r="G41" s="62"/>
      <c r="H41" s="62"/>
      <c r="I41" s="60"/>
      <c r="J41" s="62"/>
      <c r="K41" s="62"/>
      <c r="L41" s="62"/>
      <c r="M41" s="62"/>
      <c r="N41" s="62"/>
      <c r="O41" s="39"/>
      <c r="P41" s="39"/>
      <c r="Q41" s="39"/>
      <c r="R41" s="39"/>
      <c r="S41" s="39"/>
      <c r="T41" s="39"/>
      <c r="U41" s="39"/>
      <c r="V41" s="65"/>
      <c r="W41" s="39"/>
      <c r="X41" s="39"/>
      <c r="Y41" s="39"/>
      <c r="Z41" s="65"/>
      <c r="AA41" s="39"/>
      <c r="AB41" s="39"/>
      <c r="AC41" s="39"/>
      <c r="AD41" s="39"/>
      <c r="AE41" s="65"/>
      <c r="AF41" s="65"/>
      <c r="AG41" s="39"/>
      <c r="AH41" s="39"/>
      <c r="AI41" s="64">
        <v>1.2</v>
      </c>
      <c r="AJ41" s="64"/>
      <c r="AK41" s="37">
        <v>6</v>
      </c>
      <c r="AL41" s="60">
        <f>AK41*36</f>
        <v>216</v>
      </c>
      <c r="AM41" s="64">
        <v>60</v>
      </c>
      <c r="AN41" s="64">
        <v>30</v>
      </c>
      <c r="AO41" s="64"/>
      <c r="AP41" s="64">
        <v>30</v>
      </c>
      <c r="AQ41" s="65">
        <f>AL41-AM41</f>
        <v>156</v>
      </c>
      <c r="AR41" s="64">
        <v>32</v>
      </c>
      <c r="AS41" s="64">
        <v>28</v>
      </c>
      <c r="AT41" s="64"/>
      <c r="AU41" s="64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29" t="s">
        <v>6</v>
      </c>
      <c r="BJ41" s="16"/>
    </row>
    <row r="42" spans="1:250" s="5" customFormat="1" ht="39.950000000000003" customHeight="1">
      <c r="A42" s="41">
        <v>10</v>
      </c>
      <c r="B42" s="45" t="s">
        <v>34</v>
      </c>
      <c r="C42" s="34"/>
      <c r="D42" s="37">
        <v>11</v>
      </c>
      <c r="E42" s="60">
        <f t="shared" si="1"/>
        <v>396</v>
      </c>
      <c r="F42" s="64">
        <v>140</v>
      </c>
      <c r="G42" s="62"/>
      <c r="H42" s="62"/>
      <c r="I42" s="60"/>
      <c r="J42" s="62"/>
      <c r="K42" s="62"/>
      <c r="L42" s="62"/>
      <c r="M42" s="62"/>
      <c r="N42" s="62"/>
      <c r="O42" s="39"/>
      <c r="P42" s="39"/>
      <c r="Q42" s="39"/>
      <c r="R42" s="39"/>
      <c r="S42" s="39"/>
      <c r="T42" s="39"/>
      <c r="U42" s="39"/>
      <c r="V42" s="65"/>
      <c r="W42" s="39"/>
      <c r="X42" s="39"/>
      <c r="Y42" s="39"/>
      <c r="Z42" s="65"/>
      <c r="AA42" s="39"/>
      <c r="AB42" s="39"/>
      <c r="AC42" s="39"/>
      <c r="AD42" s="39"/>
      <c r="AE42" s="65"/>
      <c r="AF42" s="65"/>
      <c r="AG42" s="39"/>
      <c r="AH42" s="39"/>
      <c r="AI42" s="64">
        <v>4</v>
      </c>
      <c r="AJ42" s="64"/>
      <c r="AK42" s="37">
        <v>5</v>
      </c>
      <c r="AL42" s="60">
        <f>AK42*36</f>
        <v>180</v>
      </c>
      <c r="AM42" s="64">
        <v>80</v>
      </c>
      <c r="AN42" s="64">
        <v>40</v>
      </c>
      <c r="AO42" s="64"/>
      <c r="AP42" s="64">
        <v>40</v>
      </c>
      <c r="AQ42" s="65">
        <f>AL42-AM42</f>
        <v>100</v>
      </c>
      <c r="AR42" s="64"/>
      <c r="AS42" s="64"/>
      <c r="AT42" s="64">
        <v>40</v>
      </c>
      <c r="AU42" s="64">
        <v>40</v>
      </c>
      <c r="AV42" s="60">
        <v>2</v>
      </c>
      <c r="AW42" s="60"/>
      <c r="AX42" s="37">
        <v>6</v>
      </c>
      <c r="AY42" s="62">
        <v>216</v>
      </c>
      <c r="AZ42" s="64">
        <v>60</v>
      </c>
      <c r="BA42" s="64">
        <v>24</v>
      </c>
      <c r="BB42" s="64"/>
      <c r="BC42" s="64">
        <v>36</v>
      </c>
      <c r="BD42" s="64">
        <v>156</v>
      </c>
      <c r="BE42" s="60">
        <v>32</v>
      </c>
      <c r="BF42" s="60">
        <v>28</v>
      </c>
      <c r="BG42" s="60"/>
      <c r="BH42" s="60"/>
      <c r="BI42" s="29" t="s">
        <v>6</v>
      </c>
      <c r="BJ42" s="15"/>
    </row>
    <row r="43" spans="1:250" s="7" customFormat="1" ht="39.950000000000003" customHeight="1">
      <c r="A43" s="41">
        <v>11</v>
      </c>
      <c r="B43" s="45" t="s">
        <v>38</v>
      </c>
      <c r="C43" s="34"/>
      <c r="D43" s="30">
        <v>5</v>
      </c>
      <c r="E43" s="60">
        <f t="shared" si="1"/>
        <v>180</v>
      </c>
      <c r="F43" s="39">
        <v>58</v>
      </c>
      <c r="G43" s="62"/>
      <c r="H43" s="62"/>
      <c r="I43" s="60"/>
      <c r="J43" s="62"/>
      <c r="K43" s="62"/>
      <c r="L43" s="62"/>
      <c r="M43" s="62"/>
      <c r="N43" s="62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0">
        <v>3</v>
      </c>
      <c r="AW43" s="60"/>
      <c r="AX43" s="30">
        <v>5</v>
      </c>
      <c r="AY43" s="60">
        <v>180</v>
      </c>
      <c r="AZ43" s="64">
        <v>58</v>
      </c>
      <c r="BA43" s="64">
        <v>22</v>
      </c>
      <c r="BB43" s="64">
        <v>36</v>
      </c>
      <c r="BC43" s="64"/>
      <c r="BD43" s="64">
        <v>122</v>
      </c>
      <c r="BE43" s="64"/>
      <c r="BF43" s="64">
        <v>14</v>
      </c>
      <c r="BG43" s="64">
        <v>14</v>
      </c>
      <c r="BH43" s="64"/>
      <c r="BI43" s="29" t="s">
        <v>6</v>
      </c>
      <c r="BJ43" s="16"/>
    </row>
    <row r="44" spans="1:250" s="7" customFormat="1" ht="80.099999999999994" customHeight="1">
      <c r="A44" s="41">
        <v>12</v>
      </c>
      <c r="B44" s="45" t="s">
        <v>32</v>
      </c>
      <c r="C44" s="34"/>
      <c r="D44" s="37">
        <v>5.5</v>
      </c>
      <c r="E44" s="60">
        <f t="shared" si="1"/>
        <v>198</v>
      </c>
      <c r="F44" s="39">
        <v>124</v>
      </c>
      <c r="G44" s="62"/>
      <c r="H44" s="62"/>
      <c r="I44" s="62"/>
      <c r="J44" s="62"/>
      <c r="K44" s="62"/>
      <c r="L44" s="62"/>
      <c r="M44" s="62"/>
      <c r="N44" s="62"/>
      <c r="O44" s="39"/>
      <c r="P44" s="39"/>
      <c r="Q44" s="39"/>
      <c r="R44" s="39"/>
      <c r="S44" s="39"/>
      <c r="T44" s="39"/>
      <c r="U44" s="39"/>
      <c r="V44" s="39">
        <v>4</v>
      </c>
      <c r="W44" s="39">
        <v>2</v>
      </c>
      <c r="X44" s="37">
        <v>5.5</v>
      </c>
      <c r="Y44" s="60">
        <f>X44*36</f>
        <v>198</v>
      </c>
      <c r="Z44" s="39">
        <v>124</v>
      </c>
      <c r="AA44" s="39">
        <v>62</v>
      </c>
      <c r="AB44" s="39"/>
      <c r="AC44" s="39">
        <v>62</v>
      </c>
      <c r="AD44" s="65">
        <f>Y44-Z44</f>
        <v>74</v>
      </c>
      <c r="AE44" s="39">
        <v>16</v>
      </c>
      <c r="AF44" s="39">
        <v>28</v>
      </c>
      <c r="AG44" s="39">
        <v>40</v>
      </c>
      <c r="AH44" s="39">
        <v>40</v>
      </c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29" t="s">
        <v>6</v>
      </c>
      <c r="BJ44" s="16"/>
    </row>
    <row r="45" spans="1:250" s="5" customFormat="1" ht="39.950000000000003" customHeight="1">
      <c r="A45" s="41">
        <v>13</v>
      </c>
      <c r="B45" s="45" t="s">
        <v>35</v>
      </c>
      <c r="C45" s="34"/>
      <c r="D45" s="37">
        <v>4</v>
      </c>
      <c r="E45" s="60">
        <f t="shared" si="1"/>
        <v>144</v>
      </c>
      <c r="F45" s="64">
        <v>36</v>
      </c>
      <c r="G45" s="62"/>
      <c r="H45" s="62"/>
      <c r="I45" s="62"/>
      <c r="J45" s="62"/>
      <c r="K45" s="62"/>
      <c r="L45" s="62"/>
      <c r="M45" s="62"/>
      <c r="N45" s="62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64">
        <v>3</v>
      </c>
      <c r="AJ45" s="64"/>
      <c r="AK45" s="37">
        <v>4</v>
      </c>
      <c r="AL45" s="39">
        <v>144</v>
      </c>
      <c r="AM45" s="64">
        <v>36</v>
      </c>
      <c r="AN45" s="64">
        <v>18</v>
      </c>
      <c r="AO45" s="64"/>
      <c r="AP45" s="64">
        <v>18</v>
      </c>
      <c r="AQ45" s="64">
        <v>108</v>
      </c>
      <c r="AR45" s="64"/>
      <c r="AS45" s="64">
        <v>16</v>
      </c>
      <c r="AT45" s="64">
        <v>20</v>
      </c>
      <c r="AU45" s="64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29" t="s">
        <v>6</v>
      </c>
      <c r="BJ45" s="15"/>
    </row>
    <row r="46" spans="1:250" s="7" customFormat="1" ht="39.950000000000003" customHeight="1">
      <c r="A46" s="41">
        <v>14</v>
      </c>
      <c r="B46" s="45" t="s">
        <v>76</v>
      </c>
      <c r="C46" s="34"/>
      <c r="D46" s="37">
        <v>6</v>
      </c>
      <c r="E46" s="60">
        <f t="shared" si="1"/>
        <v>216</v>
      </c>
      <c r="F46" s="39">
        <v>82</v>
      </c>
      <c r="G46" s="62"/>
      <c r="H46" s="62"/>
      <c r="I46" s="62"/>
      <c r="J46" s="62"/>
      <c r="K46" s="62"/>
      <c r="L46" s="62"/>
      <c r="M46" s="62"/>
      <c r="N46" s="62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0">
        <v>3</v>
      </c>
      <c r="AW46" s="60"/>
      <c r="AX46" s="37">
        <v>6</v>
      </c>
      <c r="AY46" s="62">
        <v>216</v>
      </c>
      <c r="AZ46" s="39">
        <v>82</v>
      </c>
      <c r="BA46" s="39">
        <v>32</v>
      </c>
      <c r="BB46" s="39"/>
      <c r="BC46" s="39">
        <v>50</v>
      </c>
      <c r="BD46" s="39">
        <v>134</v>
      </c>
      <c r="BE46" s="39">
        <v>32</v>
      </c>
      <c r="BF46" s="39">
        <v>28</v>
      </c>
      <c r="BG46" s="39">
        <v>22</v>
      </c>
      <c r="BH46" s="39"/>
      <c r="BI46" s="29" t="s">
        <v>6</v>
      </c>
      <c r="BJ46" s="16"/>
    </row>
    <row r="47" spans="1:250" s="8" customFormat="1" ht="39.950000000000003" customHeight="1">
      <c r="A47" s="48" t="s">
        <v>84</v>
      </c>
      <c r="B47" s="42" t="s">
        <v>70</v>
      </c>
      <c r="C47" s="80" t="s">
        <v>113</v>
      </c>
      <c r="D47" s="56">
        <f>SUM(I47,X47,AK47,AX47)</f>
        <v>14</v>
      </c>
      <c r="E47" s="59">
        <f t="shared" si="1"/>
        <v>504</v>
      </c>
      <c r="F47" s="55">
        <f>SUM(K47,Z47,AM47,AZ47)</f>
        <v>104</v>
      </c>
      <c r="G47" s="57"/>
      <c r="H47" s="57"/>
      <c r="I47" s="47">
        <v>0</v>
      </c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21"/>
      <c r="U47" s="21"/>
      <c r="V47" s="57"/>
      <c r="W47" s="21"/>
      <c r="X47" s="47">
        <v>0</v>
      </c>
      <c r="Y47" s="61"/>
      <c r="Z47" s="77"/>
      <c r="AA47" s="77"/>
      <c r="AB47" s="55"/>
      <c r="AC47" s="77"/>
      <c r="AD47" s="77"/>
      <c r="AE47" s="77"/>
      <c r="AF47" s="77"/>
      <c r="AG47" s="55"/>
      <c r="AH47" s="55"/>
      <c r="AI47" s="58"/>
      <c r="AJ47" s="58"/>
      <c r="AK47" s="47">
        <v>0</v>
      </c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58"/>
      <c r="AW47" s="58"/>
      <c r="AX47" s="47">
        <v>14</v>
      </c>
      <c r="AY47" s="59">
        <f>AX47*36</f>
        <v>504</v>
      </c>
      <c r="AZ47" s="61">
        <v>104</v>
      </c>
      <c r="BA47" s="61">
        <v>40</v>
      </c>
      <c r="BB47" s="61"/>
      <c r="BC47" s="61">
        <v>64</v>
      </c>
      <c r="BD47" s="61">
        <f>AY47-AZ47</f>
        <v>400</v>
      </c>
      <c r="BE47" s="61">
        <v>32</v>
      </c>
      <c r="BF47" s="61">
        <v>28</v>
      </c>
      <c r="BG47" s="61">
        <v>44</v>
      </c>
      <c r="BH47" s="61"/>
      <c r="BI47" s="28"/>
      <c r="BJ47" s="52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</row>
    <row r="48" spans="1:250" s="7" customFormat="1" ht="39.950000000000003" customHeight="1">
      <c r="A48" s="41">
        <v>1</v>
      </c>
      <c r="B48" s="45" t="s">
        <v>85</v>
      </c>
      <c r="C48" s="34"/>
      <c r="D48" s="31">
        <v>7</v>
      </c>
      <c r="E48" s="63">
        <f t="shared" si="1"/>
        <v>252</v>
      </c>
      <c r="F48" s="39">
        <v>52</v>
      </c>
      <c r="G48" s="63"/>
      <c r="H48" s="63"/>
      <c r="I48" s="63"/>
      <c r="J48" s="63"/>
      <c r="K48" s="63"/>
      <c r="L48" s="62"/>
      <c r="M48" s="63"/>
      <c r="N48" s="62"/>
      <c r="O48" s="63"/>
      <c r="P48" s="62"/>
      <c r="Q48" s="62"/>
      <c r="R48" s="62"/>
      <c r="S48" s="62"/>
      <c r="T48" s="62"/>
      <c r="U48" s="62"/>
      <c r="V48" s="62"/>
      <c r="W48" s="62"/>
      <c r="X48" s="63"/>
      <c r="Y48" s="63"/>
      <c r="Z48" s="63"/>
      <c r="AA48" s="62"/>
      <c r="AB48" s="62"/>
      <c r="AC48" s="62"/>
      <c r="AD48" s="63"/>
      <c r="AE48" s="62"/>
      <c r="AF48" s="62"/>
      <c r="AG48" s="62"/>
      <c r="AH48" s="62"/>
      <c r="AI48" s="60"/>
      <c r="AJ48" s="60"/>
      <c r="AK48" s="60"/>
      <c r="AL48" s="64"/>
      <c r="AM48" s="64"/>
      <c r="AN48" s="60"/>
      <c r="AO48" s="60"/>
      <c r="AP48" s="64"/>
      <c r="AQ48" s="60"/>
      <c r="AR48" s="60"/>
      <c r="AS48" s="60"/>
      <c r="AT48" s="60"/>
      <c r="AU48" s="60"/>
      <c r="AV48" s="60">
        <v>3</v>
      </c>
      <c r="AW48" s="60"/>
      <c r="AX48" s="31">
        <v>7</v>
      </c>
      <c r="AY48" s="63">
        <f>AX48*36</f>
        <v>252</v>
      </c>
      <c r="AZ48" s="65">
        <v>52</v>
      </c>
      <c r="BA48" s="39">
        <v>20</v>
      </c>
      <c r="BB48" s="39"/>
      <c r="BC48" s="39">
        <v>32</v>
      </c>
      <c r="BD48" s="39">
        <f>AY48-AZ48</f>
        <v>200</v>
      </c>
      <c r="BE48" s="65">
        <v>16</v>
      </c>
      <c r="BF48" s="65">
        <v>14</v>
      </c>
      <c r="BG48" s="39">
        <v>22</v>
      </c>
      <c r="BH48" s="39"/>
      <c r="BI48" s="29" t="s">
        <v>6</v>
      </c>
      <c r="BJ48" s="52"/>
    </row>
    <row r="49" spans="1:250" s="7" customFormat="1" ht="39.950000000000003" customHeight="1">
      <c r="A49" s="41">
        <v>2</v>
      </c>
      <c r="B49" s="45" t="s">
        <v>86</v>
      </c>
      <c r="C49" s="34"/>
      <c r="D49" s="31">
        <v>7</v>
      </c>
      <c r="E49" s="63">
        <f t="shared" si="1"/>
        <v>252</v>
      </c>
      <c r="F49" s="39">
        <v>52</v>
      </c>
      <c r="G49" s="62"/>
      <c r="H49" s="62"/>
      <c r="I49" s="63"/>
      <c r="J49" s="63"/>
      <c r="K49" s="62"/>
      <c r="L49" s="62"/>
      <c r="M49" s="62"/>
      <c r="N49" s="62"/>
      <c r="O49" s="63"/>
      <c r="P49" s="62"/>
      <c r="Q49" s="62"/>
      <c r="R49" s="62"/>
      <c r="S49" s="62"/>
      <c r="T49" s="62"/>
      <c r="U49" s="62"/>
      <c r="V49" s="62"/>
      <c r="W49" s="62"/>
      <c r="X49" s="63"/>
      <c r="Y49" s="63"/>
      <c r="Z49" s="62"/>
      <c r="AA49" s="62"/>
      <c r="AB49" s="62"/>
      <c r="AC49" s="62"/>
      <c r="AD49" s="63"/>
      <c r="AE49" s="62"/>
      <c r="AF49" s="62"/>
      <c r="AG49" s="62"/>
      <c r="AH49" s="62"/>
      <c r="AI49" s="60"/>
      <c r="AJ49" s="60"/>
      <c r="AK49" s="60"/>
      <c r="AL49" s="64"/>
      <c r="AM49" s="64"/>
      <c r="AN49" s="60"/>
      <c r="AO49" s="60"/>
      <c r="AP49" s="64"/>
      <c r="AQ49" s="60"/>
      <c r="AR49" s="60"/>
      <c r="AS49" s="60"/>
      <c r="AT49" s="60"/>
      <c r="AU49" s="60"/>
      <c r="AV49" s="60">
        <v>3</v>
      </c>
      <c r="AW49" s="60"/>
      <c r="AX49" s="31">
        <v>7</v>
      </c>
      <c r="AY49" s="63">
        <f t="shared" ref="AY49:AY50" si="2">AX49*36</f>
        <v>252</v>
      </c>
      <c r="AZ49" s="65">
        <v>52</v>
      </c>
      <c r="BA49" s="39">
        <v>20</v>
      </c>
      <c r="BB49" s="39"/>
      <c r="BC49" s="39">
        <v>32</v>
      </c>
      <c r="BD49" s="39">
        <f>AY49-AZ49</f>
        <v>200</v>
      </c>
      <c r="BE49" s="65">
        <v>16</v>
      </c>
      <c r="BF49" s="65">
        <v>14</v>
      </c>
      <c r="BG49" s="39">
        <v>22</v>
      </c>
      <c r="BH49" s="39"/>
      <c r="BI49" s="29" t="s">
        <v>6</v>
      </c>
      <c r="BJ49" s="16"/>
    </row>
    <row r="50" spans="1:250" s="2" customFormat="1" ht="39.950000000000003" customHeight="1">
      <c r="A50" s="41">
        <v>3</v>
      </c>
      <c r="B50" s="45" t="s">
        <v>40</v>
      </c>
      <c r="C50" s="39"/>
      <c r="D50" s="31">
        <v>7</v>
      </c>
      <c r="E50" s="63">
        <f t="shared" si="1"/>
        <v>252</v>
      </c>
      <c r="F50" s="39">
        <v>52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0">
        <v>3</v>
      </c>
      <c r="AW50" s="64"/>
      <c r="AX50" s="31">
        <v>7</v>
      </c>
      <c r="AY50" s="63">
        <f t="shared" si="2"/>
        <v>252</v>
      </c>
      <c r="AZ50" s="65">
        <v>52</v>
      </c>
      <c r="BA50" s="39">
        <v>20</v>
      </c>
      <c r="BB50" s="39"/>
      <c r="BC50" s="39">
        <v>32</v>
      </c>
      <c r="BD50" s="39">
        <f>AY50-AZ50</f>
        <v>200</v>
      </c>
      <c r="BE50" s="65">
        <v>16</v>
      </c>
      <c r="BF50" s="65">
        <v>14</v>
      </c>
      <c r="BG50" s="39">
        <v>22</v>
      </c>
      <c r="BH50" s="39"/>
      <c r="BI50" s="29" t="s">
        <v>6</v>
      </c>
      <c r="BJ50" s="17"/>
    </row>
    <row r="51" spans="1:250" s="24" customFormat="1" ht="39.950000000000003" customHeight="1">
      <c r="A51" s="41">
        <v>4</v>
      </c>
      <c r="B51" s="45" t="s">
        <v>87</v>
      </c>
      <c r="C51" s="39"/>
      <c r="D51" s="31">
        <v>7</v>
      </c>
      <c r="E51" s="63">
        <f t="shared" si="1"/>
        <v>252</v>
      </c>
      <c r="F51" s="39">
        <v>52</v>
      </c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39"/>
      <c r="AJ51" s="64"/>
      <c r="AK51" s="64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0">
        <v>3</v>
      </c>
      <c r="AW51" s="64"/>
      <c r="AX51" s="31">
        <v>7</v>
      </c>
      <c r="AY51" s="63">
        <f>AX51*36</f>
        <v>252</v>
      </c>
      <c r="AZ51" s="65">
        <v>52</v>
      </c>
      <c r="BA51" s="39">
        <v>20</v>
      </c>
      <c r="BB51" s="39"/>
      <c r="BC51" s="39">
        <v>32</v>
      </c>
      <c r="BD51" s="39">
        <f>AY51-AZ51</f>
        <v>200</v>
      </c>
      <c r="BE51" s="65">
        <v>16</v>
      </c>
      <c r="BF51" s="65">
        <v>14</v>
      </c>
      <c r="BG51" s="39">
        <v>22</v>
      </c>
      <c r="BH51" s="39"/>
      <c r="BI51" s="29" t="s">
        <v>6</v>
      </c>
      <c r="BJ51" s="18"/>
    </row>
    <row r="52" spans="1:250" ht="39.950000000000003" customHeight="1">
      <c r="A52" s="43" t="s">
        <v>55</v>
      </c>
      <c r="B52" s="42" t="s">
        <v>22</v>
      </c>
      <c r="C52" s="55">
        <v>2</v>
      </c>
      <c r="D52" s="56">
        <f>SUM(I52,X52,AK52,AX52)</f>
        <v>2</v>
      </c>
      <c r="E52" s="55">
        <v>400</v>
      </c>
      <c r="F52" s="55">
        <f>SUM(K52,Z52,AM52,AZ52)</f>
        <v>400</v>
      </c>
      <c r="G52" s="57"/>
      <c r="H52" s="57"/>
      <c r="I52" s="61">
        <v>0.5</v>
      </c>
      <c r="J52" s="61">
        <v>108</v>
      </c>
      <c r="K52" s="61">
        <v>108</v>
      </c>
      <c r="L52" s="61"/>
      <c r="M52" s="61"/>
      <c r="N52" s="61">
        <v>108</v>
      </c>
      <c r="O52" s="61"/>
      <c r="P52" s="61">
        <v>27</v>
      </c>
      <c r="Q52" s="61">
        <v>27</v>
      </c>
      <c r="R52" s="61">
        <v>27</v>
      </c>
      <c r="S52" s="61">
        <v>27</v>
      </c>
      <c r="T52" s="21"/>
      <c r="U52" s="21"/>
      <c r="V52" s="57"/>
      <c r="W52" s="21"/>
      <c r="X52" s="61">
        <v>0.5</v>
      </c>
      <c r="Y52" s="61">
        <v>108</v>
      </c>
      <c r="Z52" s="77">
        <v>108</v>
      </c>
      <c r="AA52" s="77"/>
      <c r="AB52" s="55"/>
      <c r="AC52" s="77">
        <v>108</v>
      </c>
      <c r="AD52" s="77"/>
      <c r="AE52" s="77">
        <v>27</v>
      </c>
      <c r="AF52" s="77">
        <v>27</v>
      </c>
      <c r="AG52" s="77">
        <v>27</v>
      </c>
      <c r="AH52" s="77">
        <v>27</v>
      </c>
      <c r="AI52" s="58"/>
      <c r="AJ52" s="58"/>
      <c r="AK52" s="61">
        <v>0.5</v>
      </c>
      <c r="AL52" s="61">
        <v>112</v>
      </c>
      <c r="AM52" s="61">
        <v>112</v>
      </c>
      <c r="AN52" s="61"/>
      <c r="AO52" s="61"/>
      <c r="AP52" s="61">
        <v>112</v>
      </c>
      <c r="AQ52" s="61"/>
      <c r="AR52" s="61">
        <v>24</v>
      </c>
      <c r="AS52" s="61">
        <v>24</v>
      </c>
      <c r="AT52" s="61">
        <v>32</v>
      </c>
      <c r="AU52" s="61">
        <v>32</v>
      </c>
      <c r="AV52" s="58"/>
      <c r="AW52" s="58"/>
      <c r="AX52" s="61">
        <v>0.5</v>
      </c>
      <c r="AY52" s="61">
        <v>72</v>
      </c>
      <c r="AZ52" s="61">
        <v>72</v>
      </c>
      <c r="BA52" s="61"/>
      <c r="BB52" s="61"/>
      <c r="BC52" s="61">
        <v>72</v>
      </c>
      <c r="BD52" s="61"/>
      <c r="BE52" s="61">
        <v>36</v>
      </c>
      <c r="BF52" s="61">
        <v>36</v>
      </c>
      <c r="BG52" s="61"/>
      <c r="BH52" s="61"/>
      <c r="BI52" s="28"/>
      <c r="BJ52" s="18" t="s">
        <v>101</v>
      </c>
    </row>
    <row r="53" spans="1:250" ht="39.950000000000003" customHeight="1">
      <c r="A53" s="78">
        <v>1</v>
      </c>
      <c r="B53" s="45" t="s">
        <v>22</v>
      </c>
      <c r="C53" s="40"/>
      <c r="D53" s="26">
        <v>2</v>
      </c>
      <c r="E53" s="64">
        <v>400</v>
      </c>
      <c r="F53" s="64">
        <v>400</v>
      </c>
      <c r="G53" s="64"/>
      <c r="H53" s="64" t="s">
        <v>47</v>
      </c>
      <c r="I53" s="64">
        <v>0.5</v>
      </c>
      <c r="J53" s="64">
        <v>108</v>
      </c>
      <c r="K53" s="64">
        <v>108</v>
      </c>
      <c r="L53" s="64"/>
      <c r="M53" s="64"/>
      <c r="N53" s="64">
        <v>108</v>
      </c>
      <c r="O53" s="64"/>
      <c r="P53" s="64">
        <v>27</v>
      </c>
      <c r="Q53" s="64">
        <v>27</v>
      </c>
      <c r="R53" s="64">
        <v>27</v>
      </c>
      <c r="S53" s="64">
        <v>27</v>
      </c>
      <c r="T53" s="39"/>
      <c r="U53" s="39"/>
      <c r="V53" s="67"/>
      <c r="W53" s="67" t="s">
        <v>47</v>
      </c>
      <c r="X53" s="67">
        <v>0.5</v>
      </c>
      <c r="Y53" s="67">
        <v>108</v>
      </c>
      <c r="Z53" s="67">
        <v>108</v>
      </c>
      <c r="AA53" s="67"/>
      <c r="AB53" s="67"/>
      <c r="AC53" s="67">
        <v>108</v>
      </c>
      <c r="AD53" s="67"/>
      <c r="AE53" s="67">
        <v>27</v>
      </c>
      <c r="AF53" s="67">
        <v>27</v>
      </c>
      <c r="AG53" s="67">
        <v>27</v>
      </c>
      <c r="AH53" s="67">
        <v>27</v>
      </c>
      <c r="AI53" s="64"/>
      <c r="AJ53" s="67">
        <v>4</v>
      </c>
      <c r="AK53" s="64">
        <v>0.5</v>
      </c>
      <c r="AL53" s="64">
        <v>112</v>
      </c>
      <c r="AM53" s="64">
        <v>112</v>
      </c>
      <c r="AN53" s="64"/>
      <c r="AO53" s="64"/>
      <c r="AP53" s="64">
        <v>112</v>
      </c>
      <c r="AQ53" s="64"/>
      <c r="AR53" s="64">
        <v>24</v>
      </c>
      <c r="AS53" s="64">
        <v>24</v>
      </c>
      <c r="AT53" s="64">
        <v>32</v>
      </c>
      <c r="AU53" s="64">
        <v>32</v>
      </c>
      <c r="AV53" s="64"/>
      <c r="AW53" s="64">
        <v>2</v>
      </c>
      <c r="AX53" s="64">
        <v>0.5</v>
      </c>
      <c r="AY53" s="64">
        <v>72</v>
      </c>
      <c r="AZ53" s="64">
        <v>72</v>
      </c>
      <c r="BA53" s="64"/>
      <c r="BB53" s="64"/>
      <c r="BC53" s="64">
        <v>72</v>
      </c>
      <c r="BD53" s="64"/>
      <c r="BE53" s="64">
        <v>36</v>
      </c>
      <c r="BF53" s="64">
        <v>36</v>
      </c>
      <c r="BG53" s="64"/>
      <c r="BH53" s="64"/>
      <c r="BI53" s="70" t="s">
        <v>7</v>
      </c>
      <c r="BJ53" s="18"/>
    </row>
    <row r="54" spans="1:250" s="22" customFormat="1" ht="39.950000000000003" customHeight="1">
      <c r="A54" s="43" t="s">
        <v>77</v>
      </c>
      <c r="B54" s="42" t="s">
        <v>78</v>
      </c>
      <c r="C54" s="80" t="s">
        <v>114</v>
      </c>
      <c r="D54" s="56">
        <f>SUM(I54,X54,AK54,AX54)</f>
        <v>17</v>
      </c>
      <c r="E54" s="55">
        <v>612</v>
      </c>
      <c r="F54" s="55">
        <f>SUM(K54,Z54,AM54,AZ54)</f>
        <v>376</v>
      </c>
      <c r="G54" s="57"/>
      <c r="H54" s="57"/>
      <c r="I54" s="47">
        <v>5</v>
      </c>
      <c r="J54" s="61">
        <v>180</v>
      </c>
      <c r="K54" s="61">
        <v>124</v>
      </c>
      <c r="L54" s="61"/>
      <c r="M54" s="61"/>
      <c r="N54" s="61">
        <v>124</v>
      </c>
      <c r="O54" s="61">
        <v>56</v>
      </c>
      <c r="P54" s="61">
        <v>28</v>
      </c>
      <c r="Q54" s="61">
        <v>28</v>
      </c>
      <c r="R54" s="61">
        <v>40</v>
      </c>
      <c r="S54" s="61">
        <v>28</v>
      </c>
      <c r="T54" s="21"/>
      <c r="U54" s="21"/>
      <c r="V54" s="57"/>
      <c r="W54" s="21"/>
      <c r="X54" s="47">
        <v>5</v>
      </c>
      <c r="Y54" s="61">
        <v>180</v>
      </c>
      <c r="Z54" s="77">
        <v>140</v>
      </c>
      <c r="AA54" s="77"/>
      <c r="AB54" s="55"/>
      <c r="AC54" s="77">
        <v>140</v>
      </c>
      <c r="AD54" s="77">
        <v>40</v>
      </c>
      <c r="AE54" s="77">
        <v>32</v>
      </c>
      <c r="AF54" s="77">
        <v>28</v>
      </c>
      <c r="AG54" s="55">
        <v>40</v>
      </c>
      <c r="AH54" s="55">
        <v>40</v>
      </c>
      <c r="AI54" s="58"/>
      <c r="AJ54" s="58"/>
      <c r="AK54" s="61">
        <v>4.5</v>
      </c>
      <c r="AL54" s="61">
        <v>162</v>
      </c>
      <c r="AM54" s="61">
        <v>72</v>
      </c>
      <c r="AN54" s="61"/>
      <c r="AO54" s="61"/>
      <c r="AP54" s="61">
        <v>72</v>
      </c>
      <c r="AQ54" s="61">
        <v>90</v>
      </c>
      <c r="AR54" s="61">
        <v>16</v>
      </c>
      <c r="AS54" s="61">
        <v>16</v>
      </c>
      <c r="AT54" s="61">
        <v>20</v>
      </c>
      <c r="AU54" s="61">
        <v>20</v>
      </c>
      <c r="AV54" s="58"/>
      <c r="AW54" s="58"/>
      <c r="AX54" s="61">
        <v>2.5</v>
      </c>
      <c r="AY54" s="61">
        <v>90</v>
      </c>
      <c r="AZ54" s="61">
        <v>40</v>
      </c>
      <c r="BA54" s="61"/>
      <c r="BB54" s="61">
        <v>40</v>
      </c>
      <c r="BC54" s="61"/>
      <c r="BD54" s="61">
        <v>50</v>
      </c>
      <c r="BE54" s="61">
        <v>20</v>
      </c>
      <c r="BF54" s="61">
        <v>20</v>
      </c>
      <c r="BG54" s="61"/>
      <c r="BH54" s="61"/>
      <c r="BI54" s="28"/>
      <c r="BJ54" s="18" t="s">
        <v>100</v>
      </c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s="20" customFormat="1" ht="39.950000000000003" customHeight="1">
      <c r="A55" s="41">
        <v>1</v>
      </c>
      <c r="B55" s="45" t="s">
        <v>81</v>
      </c>
      <c r="C55" s="40"/>
      <c r="D55" s="26">
        <v>17</v>
      </c>
      <c r="E55" s="64">
        <v>612</v>
      </c>
      <c r="F55" s="39">
        <v>376</v>
      </c>
      <c r="G55" s="64">
        <v>4</v>
      </c>
      <c r="H55" s="64">
        <v>2</v>
      </c>
      <c r="I55" s="26">
        <v>5</v>
      </c>
      <c r="J55" s="64">
        <v>180</v>
      </c>
      <c r="K55" s="64">
        <v>124</v>
      </c>
      <c r="L55" s="64"/>
      <c r="M55" s="64"/>
      <c r="N55" s="64">
        <v>124</v>
      </c>
      <c r="O55" s="64">
        <v>56</v>
      </c>
      <c r="P55" s="64">
        <v>28</v>
      </c>
      <c r="Q55" s="64">
        <v>28</v>
      </c>
      <c r="R55" s="64">
        <v>40</v>
      </c>
      <c r="S55" s="64">
        <v>28</v>
      </c>
      <c r="T55" s="39"/>
      <c r="U55" s="39"/>
      <c r="V55" s="67">
        <v>4</v>
      </c>
      <c r="W55" s="67">
        <v>2</v>
      </c>
      <c r="X55" s="26">
        <v>5</v>
      </c>
      <c r="Y55" s="64">
        <v>180</v>
      </c>
      <c r="Z55" s="67">
        <v>140</v>
      </c>
      <c r="AA55" s="67"/>
      <c r="AB55" s="67"/>
      <c r="AC55" s="67">
        <v>140</v>
      </c>
      <c r="AD55" s="67">
        <v>40</v>
      </c>
      <c r="AE55" s="67">
        <v>32</v>
      </c>
      <c r="AF55" s="67">
        <v>28</v>
      </c>
      <c r="AG55" s="67">
        <v>40</v>
      </c>
      <c r="AH55" s="67">
        <v>40</v>
      </c>
      <c r="AI55" s="64" t="s">
        <v>91</v>
      </c>
      <c r="AJ55" s="67"/>
      <c r="AK55" s="26">
        <v>4.5</v>
      </c>
      <c r="AL55" s="64">
        <v>162</v>
      </c>
      <c r="AM55" s="64">
        <v>72</v>
      </c>
      <c r="AN55" s="64"/>
      <c r="AO55" s="64"/>
      <c r="AP55" s="64">
        <v>72</v>
      </c>
      <c r="AQ55" s="64">
        <v>90</v>
      </c>
      <c r="AR55" s="64">
        <v>16</v>
      </c>
      <c r="AS55" s="64">
        <v>16</v>
      </c>
      <c r="AT55" s="64">
        <v>20</v>
      </c>
      <c r="AU55" s="64">
        <v>20</v>
      </c>
      <c r="AV55" s="64">
        <v>2</v>
      </c>
      <c r="AW55" s="64"/>
      <c r="AX55" s="26">
        <v>2.5</v>
      </c>
      <c r="AY55" s="64">
        <v>90</v>
      </c>
      <c r="AZ55" s="64">
        <v>40</v>
      </c>
      <c r="BA55" s="64"/>
      <c r="BB55" s="64">
        <v>40</v>
      </c>
      <c r="BC55" s="64"/>
      <c r="BD55" s="64">
        <v>50</v>
      </c>
      <c r="BE55" s="64">
        <v>20</v>
      </c>
      <c r="BF55" s="64">
        <v>20</v>
      </c>
      <c r="BG55" s="64"/>
      <c r="BH55" s="64"/>
      <c r="BI55" s="29" t="s">
        <v>6</v>
      </c>
      <c r="BJ55" s="18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ht="39.950000000000003" customHeight="1">
      <c r="A56" s="43"/>
      <c r="B56" s="42" t="s">
        <v>104</v>
      </c>
      <c r="C56" s="55">
        <v>0</v>
      </c>
      <c r="D56" s="56">
        <f>SUM(I56,X56,AK56,AX56)</f>
        <v>0</v>
      </c>
      <c r="E56" s="55">
        <f>SUM(J56,Y56,AL56,AY56)</f>
        <v>756</v>
      </c>
      <c r="F56" s="55">
        <f>SUM(K56,Z56,AM56,AZ56)</f>
        <v>456</v>
      </c>
      <c r="G56" s="57"/>
      <c r="H56" s="57"/>
      <c r="I56" s="56">
        <v>0</v>
      </c>
      <c r="J56" s="55">
        <f>SUM(J57:J59)</f>
        <v>72</v>
      </c>
      <c r="K56" s="55">
        <f t="shared" ref="K56:O56" si="3">SUM(K57:K59)</f>
        <v>28</v>
      </c>
      <c r="L56" s="55">
        <f t="shared" si="3"/>
        <v>0</v>
      </c>
      <c r="M56" s="55">
        <f t="shared" si="3"/>
        <v>28</v>
      </c>
      <c r="N56" s="55">
        <f t="shared" si="3"/>
        <v>0</v>
      </c>
      <c r="O56" s="55">
        <f t="shared" si="3"/>
        <v>44</v>
      </c>
      <c r="P56" s="55">
        <f>SUM(P57:P59)</f>
        <v>14</v>
      </c>
      <c r="Q56" s="55">
        <f t="shared" ref="Q56" si="4">SUM(Q57:Q59)</f>
        <v>14</v>
      </c>
      <c r="R56" s="55"/>
      <c r="S56" s="55"/>
      <c r="T56" s="21"/>
      <c r="U56" s="21"/>
      <c r="V56" s="57"/>
      <c r="W56" s="21"/>
      <c r="X56" s="56">
        <v>0</v>
      </c>
      <c r="Y56" s="55">
        <f>SUM(Y57:Y59)</f>
        <v>252</v>
      </c>
      <c r="Z56" s="55">
        <f t="shared" ref="Z56:AH56" si="5">SUM(Z57:Z59)</f>
        <v>152</v>
      </c>
      <c r="AA56" s="55"/>
      <c r="AB56" s="55">
        <f t="shared" si="5"/>
        <v>28</v>
      </c>
      <c r="AC56" s="55">
        <f t="shared" si="5"/>
        <v>124</v>
      </c>
      <c r="AD56" s="55">
        <f t="shared" si="5"/>
        <v>100</v>
      </c>
      <c r="AE56" s="55">
        <f t="shared" si="5"/>
        <v>38</v>
      </c>
      <c r="AF56" s="55">
        <f t="shared" si="5"/>
        <v>52</v>
      </c>
      <c r="AG56" s="55">
        <f t="shared" si="5"/>
        <v>24</v>
      </c>
      <c r="AH56" s="55">
        <f t="shared" si="5"/>
        <v>38</v>
      </c>
      <c r="AI56" s="58"/>
      <c r="AJ56" s="58"/>
      <c r="AK56" s="56">
        <v>0</v>
      </c>
      <c r="AL56" s="55">
        <f>SUM(AL57:AL59)</f>
        <v>252</v>
      </c>
      <c r="AM56" s="55">
        <f t="shared" ref="AM56:AU56" si="6">SUM(AM57:AM59)</f>
        <v>152</v>
      </c>
      <c r="AN56" s="55">
        <f t="shared" si="6"/>
        <v>0</v>
      </c>
      <c r="AO56" s="55">
        <f t="shared" si="6"/>
        <v>28</v>
      </c>
      <c r="AP56" s="55">
        <f t="shared" si="6"/>
        <v>124</v>
      </c>
      <c r="AQ56" s="55">
        <f t="shared" si="6"/>
        <v>100</v>
      </c>
      <c r="AR56" s="55">
        <f t="shared" si="6"/>
        <v>52</v>
      </c>
      <c r="AS56" s="55">
        <f t="shared" si="6"/>
        <v>52</v>
      </c>
      <c r="AT56" s="55">
        <f t="shared" si="6"/>
        <v>24</v>
      </c>
      <c r="AU56" s="55">
        <f t="shared" si="6"/>
        <v>24</v>
      </c>
      <c r="AV56" s="58"/>
      <c r="AW56" s="58"/>
      <c r="AX56" s="56">
        <v>0</v>
      </c>
      <c r="AY56" s="55">
        <f>SUM(AY57:AY59)</f>
        <v>180</v>
      </c>
      <c r="AZ56" s="55">
        <f t="shared" ref="AZ56:BH56" si="7">SUM(AZ57:AZ59)</f>
        <v>124</v>
      </c>
      <c r="BA56" s="55"/>
      <c r="BB56" s="55">
        <f t="shared" si="7"/>
        <v>28</v>
      </c>
      <c r="BC56" s="55">
        <f t="shared" si="7"/>
        <v>96</v>
      </c>
      <c r="BD56" s="55">
        <f t="shared" si="7"/>
        <v>56</v>
      </c>
      <c r="BE56" s="55">
        <f t="shared" si="7"/>
        <v>24</v>
      </c>
      <c r="BF56" s="55">
        <f t="shared" si="7"/>
        <v>24</v>
      </c>
      <c r="BG56" s="55">
        <f t="shared" si="7"/>
        <v>38</v>
      </c>
      <c r="BH56" s="55">
        <f t="shared" si="7"/>
        <v>38</v>
      </c>
      <c r="BI56" s="28"/>
      <c r="BJ56" s="18" t="s">
        <v>99</v>
      </c>
    </row>
    <row r="57" spans="1:250" s="20" customFormat="1" ht="39.950000000000003" customHeight="1">
      <c r="A57" s="78">
        <v>1</v>
      </c>
      <c r="B57" s="45" t="s">
        <v>88</v>
      </c>
      <c r="C57" s="39"/>
      <c r="D57" s="25">
        <v>0</v>
      </c>
      <c r="E57" s="39">
        <v>324</v>
      </c>
      <c r="F57" s="39">
        <f>SUM(Z57,AM57,AZ57)</f>
        <v>288</v>
      </c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 t="s">
        <v>47</v>
      </c>
      <c r="W57" s="64"/>
      <c r="X57" s="26">
        <v>0</v>
      </c>
      <c r="Y57" s="64">
        <v>108</v>
      </c>
      <c r="Z57" s="64">
        <v>96</v>
      </c>
      <c r="AA57" s="64"/>
      <c r="AB57" s="64"/>
      <c r="AC57" s="64">
        <v>96</v>
      </c>
      <c r="AD57" s="64">
        <v>12</v>
      </c>
      <c r="AE57" s="64">
        <v>24</v>
      </c>
      <c r="AF57" s="64">
        <v>24</v>
      </c>
      <c r="AG57" s="64">
        <v>24</v>
      </c>
      <c r="AH57" s="64">
        <v>24</v>
      </c>
      <c r="AI57" s="39" t="s">
        <v>47</v>
      </c>
      <c r="AJ57" s="64"/>
      <c r="AK57" s="26">
        <v>0</v>
      </c>
      <c r="AL57" s="64">
        <v>108</v>
      </c>
      <c r="AM57" s="64">
        <v>96</v>
      </c>
      <c r="AN57" s="64"/>
      <c r="AO57" s="64"/>
      <c r="AP57" s="64">
        <v>96</v>
      </c>
      <c r="AQ57" s="64">
        <v>12</v>
      </c>
      <c r="AR57" s="64">
        <v>24</v>
      </c>
      <c r="AS57" s="64">
        <v>24</v>
      </c>
      <c r="AT57" s="64">
        <v>24</v>
      </c>
      <c r="AU57" s="64">
        <v>24</v>
      </c>
      <c r="AV57" s="64" t="s">
        <v>47</v>
      </c>
      <c r="AW57" s="64"/>
      <c r="AX57" s="26">
        <v>0</v>
      </c>
      <c r="AY57" s="64">
        <v>108</v>
      </c>
      <c r="AZ57" s="64">
        <v>96</v>
      </c>
      <c r="BA57" s="64"/>
      <c r="BB57" s="64"/>
      <c r="BC57" s="64">
        <v>96</v>
      </c>
      <c r="BD57" s="64">
        <v>12</v>
      </c>
      <c r="BE57" s="64">
        <v>24</v>
      </c>
      <c r="BF57" s="64">
        <v>24</v>
      </c>
      <c r="BG57" s="64">
        <v>24</v>
      </c>
      <c r="BH57" s="64">
        <v>24</v>
      </c>
      <c r="BI57" s="29" t="s">
        <v>6</v>
      </c>
      <c r="BJ57" s="18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250" s="20" customFormat="1" ht="39.950000000000003" customHeight="1">
      <c r="A58" s="78">
        <v>2</v>
      </c>
      <c r="B58" s="45" t="s">
        <v>89</v>
      </c>
      <c r="C58" s="39"/>
      <c r="D58" s="25">
        <v>0</v>
      </c>
      <c r="E58" s="39">
        <v>144</v>
      </c>
      <c r="F58" s="64">
        <f>SUM(Z58,AM58)</f>
        <v>56</v>
      </c>
      <c r="G58" s="64"/>
      <c r="H58" s="64"/>
      <c r="I58" s="26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 t="s">
        <v>47</v>
      </c>
      <c r="X58" s="26">
        <v>0</v>
      </c>
      <c r="Y58" s="64">
        <v>72</v>
      </c>
      <c r="Z58" s="64">
        <v>28</v>
      </c>
      <c r="AA58" s="64"/>
      <c r="AB58" s="64"/>
      <c r="AC58" s="64">
        <v>28</v>
      </c>
      <c r="AD58" s="64">
        <v>44</v>
      </c>
      <c r="AE58" s="64"/>
      <c r="AF58" s="64">
        <v>14</v>
      </c>
      <c r="AG58" s="64"/>
      <c r="AH58" s="64">
        <v>14</v>
      </c>
      <c r="AI58" s="39">
        <v>2</v>
      </c>
      <c r="AJ58" s="64"/>
      <c r="AK58" s="26">
        <v>0</v>
      </c>
      <c r="AL58" s="64">
        <v>72</v>
      </c>
      <c r="AM58" s="64">
        <v>28</v>
      </c>
      <c r="AN58" s="64"/>
      <c r="AO58" s="64"/>
      <c r="AP58" s="64">
        <v>28</v>
      </c>
      <c r="AQ58" s="64">
        <v>44</v>
      </c>
      <c r="AR58" s="64">
        <v>14</v>
      </c>
      <c r="AS58" s="64">
        <v>14</v>
      </c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29" t="s">
        <v>6</v>
      </c>
      <c r="BJ58" s="18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  <row r="59" spans="1:250" s="20" customFormat="1" ht="39.950000000000003" customHeight="1">
      <c r="A59" s="41">
        <v>7</v>
      </c>
      <c r="B59" s="45" t="s">
        <v>80</v>
      </c>
      <c r="C59" s="39"/>
      <c r="D59" s="26">
        <v>0</v>
      </c>
      <c r="E59" s="64">
        <v>288</v>
      </c>
      <c r="F59" s="64">
        <f>SUM(K59,Z59,AM59,AZ59)</f>
        <v>112</v>
      </c>
      <c r="G59" s="64"/>
      <c r="H59" s="64">
        <v>2</v>
      </c>
      <c r="I59" s="26">
        <v>0</v>
      </c>
      <c r="J59" s="64">
        <v>72</v>
      </c>
      <c r="K59" s="64">
        <v>28</v>
      </c>
      <c r="L59" s="64"/>
      <c r="M59" s="64">
        <v>28</v>
      </c>
      <c r="N59" s="64"/>
      <c r="O59" s="64">
        <v>44</v>
      </c>
      <c r="P59" s="64">
        <v>14</v>
      </c>
      <c r="Q59" s="64">
        <v>14</v>
      </c>
      <c r="R59" s="64"/>
      <c r="S59" s="64"/>
      <c r="T59" s="39"/>
      <c r="U59" s="39"/>
      <c r="V59" s="67"/>
      <c r="W59" s="67">
        <v>2</v>
      </c>
      <c r="X59" s="26">
        <v>0</v>
      </c>
      <c r="Y59" s="64">
        <v>72</v>
      </c>
      <c r="Z59" s="64">
        <v>28</v>
      </c>
      <c r="AA59" s="64"/>
      <c r="AB59" s="64">
        <v>28</v>
      </c>
      <c r="AC59" s="64"/>
      <c r="AD59" s="64">
        <v>44</v>
      </c>
      <c r="AE59" s="64">
        <v>14</v>
      </c>
      <c r="AF59" s="64">
        <v>14</v>
      </c>
      <c r="AG59" s="67"/>
      <c r="AH59" s="67"/>
      <c r="AI59" s="64">
        <v>2</v>
      </c>
      <c r="AJ59" s="67"/>
      <c r="AK59" s="26">
        <v>0</v>
      </c>
      <c r="AL59" s="64">
        <v>72</v>
      </c>
      <c r="AM59" s="64">
        <v>28</v>
      </c>
      <c r="AN59" s="64"/>
      <c r="AO59" s="64">
        <v>28</v>
      </c>
      <c r="AP59" s="64"/>
      <c r="AQ59" s="64">
        <v>44</v>
      </c>
      <c r="AR59" s="64">
        <v>14</v>
      </c>
      <c r="AS59" s="64">
        <v>14</v>
      </c>
      <c r="AT59" s="64"/>
      <c r="AU59" s="64"/>
      <c r="AV59" s="64">
        <v>4</v>
      </c>
      <c r="AW59" s="64"/>
      <c r="AX59" s="26">
        <v>0</v>
      </c>
      <c r="AY59" s="64">
        <v>72</v>
      </c>
      <c r="AZ59" s="64">
        <v>28</v>
      </c>
      <c r="BA59" s="64"/>
      <c r="BB59" s="64">
        <v>28</v>
      </c>
      <c r="BC59" s="64"/>
      <c r="BD59" s="64">
        <v>44</v>
      </c>
      <c r="BE59" s="64"/>
      <c r="BF59" s="64"/>
      <c r="BG59" s="64">
        <v>14</v>
      </c>
      <c r="BH59" s="64">
        <v>14</v>
      </c>
      <c r="BI59" s="29" t="s">
        <v>6</v>
      </c>
      <c r="BJ59" s="18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</row>
    <row r="60" spans="1:250" ht="39.950000000000003" customHeight="1">
      <c r="A60" s="43" t="s">
        <v>79</v>
      </c>
      <c r="B60" s="42" t="s">
        <v>94</v>
      </c>
      <c r="C60" s="55">
        <v>15</v>
      </c>
      <c r="D60" s="56">
        <f>SUM(I60,X60,AK60,AX60)</f>
        <v>15</v>
      </c>
      <c r="E60" s="55">
        <v>540</v>
      </c>
      <c r="F60" s="21"/>
      <c r="G60" s="57"/>
      <c r="H60" s="57"/>
      <c r="I60" s="56">
        <v>3</v>
      </c>
      <c r="J60" s="55">
        <v>108</v>
      </c>
      <c r="K60" s="58"/>
      <c r="L60" s="58"/>
      <c r="M60" s="58"/>
      <c r="N60" s="58"/>
      <c r="O60" s="55">
        <v>108</v>
      </c>
      <c r="P60" s="58"/>
      <c r="Q60" s="58"/>
      <c r="R60" s="58"/>
      <c r="S60" s="58"/>
      <c r="T60" s="21"/>
      <c r="U60" s="21"/>
      <c r="V60" s="57"/>
      <c r="W60" s="21"/>
      <c r="X60" s="56">
        <v>6</v>
      </c>
      <c r="Y60" s="55">
        <v>216</v>
      </c>
      <c r="Z60" s="57"/>
      <c r="AA60" s="57"/>
      <c r="AB60" s="21"/>
      <c r="AC60" s="57"/>
      <c r="AD60" s="55">
        <v>216</v>
      </c>
      <c r="AE60" s="57"/>
      <c r="AF60" s="57"/>
      <c r="AG60" s="21"/>
      <c r="AH60" s="21"/>
      <c r="AI60" s="58"/>
      <c r="AJ60" s="58"/>
      <c r="AK60" s="56">
        <v>6</v>
      </c>
      <c r="AL60" s="55">
        <v>216</v>
      </c>
      <c r="AM60" s="58"/>
      <c r="AN60" s="58"/>
      <c r="AO60" s="58"/>
      <c r="AP60" s="58"/>
      <c r="AQ60" s="55">
        <v>216</v>
      </c>
      <c r="AR60" s="58"/>
      <c r="AS60" s="58"/>
      <c r="AT60" s="58"/>
      <c r="AU60" s="58"/>
      <c r="AV60" s="58"/>
      <c r="AW60" s="58"/>
      <c r="AX60" s="47">
        <v>0</v>
      </c>
      <c r="AY60" s="21"/>
      <c r="AZ60" s="58"/>
      <c r="BA60" s="58"/>
      <c r="BB60" s="58"/>
      <c r="BC60" s="58"/>
      <c r="BD60" s="58"/>
      <c r="BE60" s="58"/>
      <c r="BF60" s="58"/>
      <c r="BG60" s="58"/>
      <c r="BH60" s="58"/>
      <c r="BI60" s="28"/>
      <c r="BJ60" s="18" t="s">
        <v>97</v>
      </c>
    </row>
    <row r="61" spans="1:250" ht="39.950000000000003" customHeight="1">
      <c r="A61" s="41">
        <v>1</v>
      </c>
      <c r="B61" s="45" t="s">
        <v>98</v>
      </c>
      <c r="C61" s="39"/>
      <c r="D61" s="25">
        <v>15</v>
      </c>
      <c r="E61" s="39">
        <v>540</v>
      </c>
      <c r="F61" s="39"/>
      <c r="G61" s="65">
        <v>3</v>
      </c>
      <c r="H61" s="65"/>
      <c r="I61" s="25">
        <v>3</v>
      </c>
      <c r="J61" s="39">
        <v>108</v>
      </c>
      <c r="K61" s="64"/>
      <c r="L61" s="64"/>
      <c r="M61" s="64"/>
      <c r="N61" s="64"/>
      <c r="O61" s="39">
        <v>108</v>
      </c>
      <c r="P61" s="64"/>
      <c r="Q61" s="64"/>
      <c r="R61" s="64"/>
      <c r="S61" s="64"/>
      <c r="T61" s="39"/>
      <c r="U61" s="39"/>
      <c r="V61" s="65">
        <v>3</v>
      </c>
      <c r="W61" s="39"/>
      <c r="X61" s="25">
        <v>6</v>
      </c>
      <c r="Y61" s="39">
        <v>216</v>
      </c>
      <c r="Z61" s="65"/>
      <c r="AA61" s="65"/>
      <c r="AB61" s="39"/>
      <c r="AC61" s="65"/>
      <c r="AD61" s="39">
        <v>216</v>
      </c>
      <c r="AE61" s="65"/>
      <c r="AF61" s="65"/>
      <c r="AG61" s="39"/>
      <c r="AH61" s="39"/>
      <c r="AI61" s="64">
        <v>3</v>
      </c>
      <c r="AJ61" s="64"/>
      <c r="AK61" s="25">
        <v>6</v>
      </c>
      <c r="AL61" s="39">
        <v>216</v>
      </c>
      <c r="AM61" s="64"/>
      <c r="AN61" s="64"/>
      <c r="AO61" s="64"/>
      <c r="AP61" s="64"/>
      <c r="AQ61" s="39">
        <v>216</v>
      </c>
      <c r="AR61" s="64"/>
      <c r="AS61" s="64"/>
      <c r="AT61" s="64"/>
      <c r="AU61" s="64"/>
      <c r="AV61" s="64"/>
      <c r="AW61" s="64"/>
      <c r="AX61" s="25"/>
      <c r="AY61" s="39"/>
      <c r="AZ61" s="64"/>
      <c r="BA61" s="64"/>
      <c r="BB61" s="64"/>
      <c r="BC61" s="64"/>
      <c r="BD61" s="64"/>
      <c r="BE61" s="64"/>
      <c r="BF61" s="64"/>
      <c r="BG61" s="64"/>
      <c r="BH61" s="64"/>
      <c r="BI61" s="29" t="s">
        <v>6</v>
      </c>
      <c r="BJ61" s="18"/>
    </row>
    <row r="62" spans="1:250" ht="39.950000000000003" customHeight="1">
      <c r="A62" s="43" t="s">
        <v>82</v>
      </c>
      <c r="B62" s="42" t="s">
        <v>41</v>
      </c>
      <c r="C62" s="55">
        <v>15</v>
      </c>
      <c r="D62" s="56">
        <f>SUM(I62,X62,AK62,AX62)</f>
        <v>15</v>
      </c>
      <c r="E62" s="55">
        <v>540</v>
      </c>
      <c r="F62" s="21"/>
      <c r="G62" s="57"/>
      <c r="H62" s="57"/>
      <c r="I62" s="56">
        <v>3</v>
      </c>
      <c r="J62" s="55">
        <v>108</v>
      </c>
      <c r="K62" s="58"/>
      <c r="L62" s="58"/>
      <c r="M62" s="58"/>
      <c r="N62" s="58"/>
      <c r="O62" s="55">
        <v>108</v>
      </c>
      <c r="P62" s="58"/>
      <c r="Q62" s="58"/>
      <c r="R62" s="58"/>
      <c r="S62" s="58"/>
      <c r="T62" s="21"/>
      <c r="U62" s="21"/>
      <c r="V62" s="57"/>
      <c r="W62" s="21"/>
      <c r="X62" s="56">
        <v>3</v>
      </c>
      <c r="Y62" s="55">
        <v>108</v>
      </c>
      <c r="Z62" s="57"/>
      <c r="AA62" s="57"/>
      <c r="AB62" s="21"/>
      <c r="AC62" s="57"/>
      <c r="AD62" s="55">
        <v>108</v>
      </c>
      <c r="AE62" s="57"/>
      <c r="AF62" s="57"/>
      <c r="AG62" s="21"/>
      <c r="AH62" s="21"/>
      <c r="AI62" s="58"/>
      <c r="AJ62" s="58"/>
      <c r="AK62" s="56">
        <v>3</v>
      </c>
      <c r="AL62" s="55">
        <v>108</v>
      </c>
      <c r="AM62" s="58"/>
      <c r="AN62" s="58"/>
      <c r="AO62" s="58"/>
      <c r="AP62" s="58"/>
      <c r="AQ62" s="55">
        <v>108</v>
      </c>
      <c r="AR62" s="58"/>
      <c r="AS62" s="58"/>
      <c r="AT62" s="58"/>
      <c r="AU62" s="58"/>
      <c r="AV62" s="58"/>
      <c r="AW62" s="58"/>
      <c r="AX62" s="56">
        <v>6</v>
      </c>
      <c r="AY62" s="55">
        <v>216</v>
      </c>
      <c r="AZ62" s="58"/>
      <c r="BA62" s="58"/>
      <c r="BB62" s="58"/>
      <c r="BC62" s="58"/>
      <c r="BD62" s="55">
        <v>216</v>
      </c>
      <c r="BE62" s="58"/>
      <c r="BF62" s="58"/>
      <c r="BG62" s="58"/>
      <c r="BH62" s="58"/>
      <c r="BI62" s="28"/>
      <c r="BJ62" s="18" t="s">
        <v>96</v>
      </c>
    </row>
    <row r="63" spans="1:250" s="14" customFormat="1" ht="39.950000000000003" customHeight="1">
      <c r="A63" s="41">
        <v>1</v>
      </c>
      <c r="B63" s="45" t="s">
        <v>42</v>
      </c>
      <c r="C63" s="39"/>
      <c r="D63" s="25">
        <v>3</v>
      </c>
      <c r="E63" s="39">
        <v>108</v>
      </c>
      <c r="F63" s="39"/>
      <c r="G63" s="39">
        <v>4</v>
      </c>
      <c r="H63" s="39"/>
      <c r="I63" s="25">
        <v>3</v>
      </c>
      <c r="J63" s="39">
        <v>108</v>
      </c>
      <c r="K63" s="39"/>
      <c r="L63" s="39"/>
      <c r="M63" s="39"/>
      <c r="N63" s="39"/>
      <c r="O63" s="39">
        <v>108</v>
      </c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29" t="s">
        <v>7</v>
      </c>
      <c r="BJ63" s="18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</row>
    <row r="64" spans="1:250" s="14" customFormat="1" ht="39.950000000000003" customHeight="1">
      <c r="A64" s="41">
        <v>2</v>
      </c>
      <c r="B64" s="45" t="s">
        <v>43</v>
      </c>
      <c r="C64" s="39"/>
      <c r="D64" s="25">
        <v>3</v>
      </c>
      <c r="E64" s="39">
        <v>108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>
        <v>4</v>
      </c>
      <c r="W64" s="39"/>
      <c r="X64" s="25">
        <v>3</v>
      </c>
      <c r="Y64" s="39">
        <v>108</v>
      </c>
      <c r="Z64" s="39"/>
      <c r="AA64" s="39"/>
      <c r="AB64" s="39"/>
      <c r="AC64" s="39"/>
      <c r="AD64" s="39">
        <v>108</v>
      </c>
      <c r="AE64" s="39"/>
      <c r="AF64" s="39"/>
      <c r="AG64" s="39"/>
      <c r="AH64" s="39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29" t="s">
        <v>6</v>
      </c>
      <c r="BJ64" s="18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pans="1:250" s="14" customFormat="1" ht="39.950000000000003" customHeight="1">
      <c r="A65" s="41">
        <v>3</v>
      </c>
      <c r="B65" s="45" t="s">
        <v>44</v>
      </c>
      <c r="C65" s="39"/>
      <c r="D65" s="25">
        <v>3</v>
      </c>
      <c r="E65" s="39">
        <v>108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64"/>
      <c r="AJ65" s="64"/>
      <c r="AK65" s="25">
        <v>3</v>
      </c>
      <c r="AL65" s="39">
        <v>108</v>
      </c>
      <c r="AM65" s="64"/>
      <c r="AN65" s="64"/>
      <c r="AO65" s="64"/>
      <c r="AP65" s="64"/>
      <c r="AQ65" s="39">
        <v>108</v>
      </c>
      <c r="AR65" s="64"/>
      <c r="AS65" s="64"/>
      <c r="AT65" s="64"/>
      <c r="AU65" s="64"/>
      <c r="AV65" s="64">
        <v>1</v>
      </c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29" t="s">
        <v>6</v>
      </c>
      <c r="BJ65" s="18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1:250" s="14" customFormat="1" ht="39.950000000000003" customHeight="1">
      <c r="A66" s="41">
        <v>4</v>
      </c>
      <c r="B66" s="45" t="s">
        <v>45</v>
      </c>
      <c r="C66" s="39"/>
      <c r="D66" s="25">
        <v>6</v>
      </c>
      <c r="E66" s="39">
        <v>216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>
        <v>4</v>
      </c>
      <c r="AW66" s="64"/>
      <c r="AX66" s="26">
        <v>6</v>
      </c>
      <c r="AY66" s="64">
        <v>216</v>
      </c>
      <c r="AZ66" s="64"/>
      <c r="BA66" s="64"/>
      <c r="BB66" s="64"/>
      <c r="BC66" s="64"/>
      <c r="BD66" s="64">
        <v>216</v>
      </c>
      <c r="BE66" s="64"/>
      <c r="BF66" s="64"/>
      <c r="BG66" s="64"/>
      <c r="BH66" s="64"/>
      <c r="BI66" s="29" t="s">
        <v>6</v>
      </c>
      <c r="BJ66" s="18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pans="1:250" s="14" customFormat="1" ht="80.099999999999994" customHeight="1">
      <c r="A67" s="43" t="s">
        <v>83</v>
      </c>
      <c r="B67" s="46" t="s">
        <v>93</v>
      </c>
      <c r="C67" s="80" t="s">
        <v>115</v>
      </c>
      <c r="D67" s="56">
        <f>SUM(I67,X67,AK67,AX67)</f>
        <v>9</v>
      </c>
      <c r="E67" s="55">
        <v>324</v>
      </c>
      <c r="F67" s="21"/>
      <c r="G67" s="57"/>
      <c r="H67" s="57"/>
      <c r="I67" s="47">
        <v>0</v>
      </c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21"/>
      <c r="U67" s="21"/>
      <c r="V67" s="57"/>
      <c r="W67" s="21"/>
      <c r="X67" s="47">
        <v>0</v>
      </c>
      <c r="Y67" s="58"/>
      <c r="Z67" s="57"/>
      <c r="AA67" s="57"/>
      <c r="AB67" s="21"/>
      <c r="AC67" s="57"/>
      <c r="AD67" s="57"/>
      <c r="AE67" s="57"/>
      <c r="AF67" s="57"/>
      <c r="AG67" s="21"/>
      <c r="AH67" s="21"/>
      <c r="AI67" s="58"/>
      <c r="AJ67" s="58"/>
      <c r="AK67" s="47">
        <v>0</v>
      </c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47">
        <v>9</v>
      </c>
      <c r="AY67" s="61">
        <v>324</v>
      </c>
      <c r="AZ67" s="58"/>
      <c r="BA67" s="58"/>
      <c r="BB67" s="58"/>
      <c r="BC67" s="58"/>
      <c r="BD67" s="58"/>
      <c r="BE67" s="58"/>
      <c r="BF67" s="58"/>
      <c r="BG67" s="58"/>
      <c r="BH67" s="58"/>
      <c r="BI67" s="28"/>
      <c r="BJ67" s="73" t="s">
        <v>95</v>
      </c>
      <c r="BK67" s="1"/>
      <c r="BL67" s="1"/>
      <c r="BM67" s="1"/>
      <c r="BN67" s="72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</row>
    <row r="68" spans="1:250" s="14" customFormat="1" ht="39.950000000000003" customHeight="1">
      <c r="A68" s="41">
        <v>1</v>
      </c>
      <c r="B68" s="45" t="s">
        <v>122</v>
      </c>
      <c r="C68" s="40"/>
      <c r="D68" s="25">
        <v>3</v>
      </c>
      <c r="E68" s="39">
        <v>108</v>
      </c>
      <c r="F68" s="39"/>
      <c r="G68" s="65"/>
      <c r="H68" s="65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39"/>
      <c r="U68" s="39"/>
      <c r="V68" s="65"/>
      <c r="W68" s="39"/>
      <c r="X68" s="64"/>
      <c r="Y68" s="64"/>
      <c r="Z68" s="65"/>
      <c r="AA68" s="65"/>
      <c r="AB68" s="39"/>
      <c r="AC68" s="65"/>
      <c r="AD68" s="65"/>
      <c r="AE68" s="65"/>
      <c r="AF68" s="65"/>
      <c r="AG68" s="39"/>
      <c r="AH68" s="39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>
        <v>4</v>
      </c>
      <c r="AW68" s="64"/>
      <c r="AX68" s="25">
        <v>3</v>
      </c>
      <c r="AY68" s="39">
        <v>108</v>
      </c>
      <c r="AZ68" s="64"/>
      <c r="BA68" s="64"/>
      <c r="BB68" s="64"/>
      <c r="BC68" s="64"/>
      <c r="BD68" s="64"/>
      <c r="BE68" s="64"/>
      <c r="BF68" s="64"/>
      <c r="BG68" s="64"/>
      <c r="BH68" s="64"/>
      <c r="BI68" s="29" t="s">
        <v>6</v>
      </c>
      <c r="BJ68" s="18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</row>
    <row r="69" spans="1:250" s="14" customFormat="1" ht="39.950000000000003" customHeight="1">
      <c r="A69" s="54">
        <v>2</v>
      </c>
      <c r="B69" s="45" t="s">
        <v>121</v>
      </c>
      <c r="C69" s="40"/>
      <c r="D69" s="25">
        <v>6</v>
      </c>
      <c r="E69" s="39">
        <v>216</v>
      </c>
      <c r="F69" s="39"/>
      <c r="G69" s="65"/>
      <c r="H69" s="65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39"/>
      <c r="U69" s="39"/>
      <c r="V69" s="65"/>
      <c r="W69" s="39"/>
      <c r="X69" s="64"/>
      <c r="Y69" s="64"/>
      <c r="Z69" s="65"/>
      <c r="AA69" s="65"/>
      <c r="AB69" s="39"/>
      <c r="AC69" s="65"/>
      <c r="AD69" s="65"/>
      <c r="AE69" s="65"/>
      <c r="AF69" s="65"/>
      <c r="AG69" s="39"/>
      <c r="AH69" s="39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>
        <v>4</v>
      </c>
      <c r="AW69" s="64"/>
      <c r="AX69" s="26">
        <v>6</v>
      </c>
      <c r="AY69" s="64">
        <v>216</v>
      </c>
      <c r="AZ69" s="64"/>
      <c r="BA69" s="64"/>
      <c r="BB69" s="64"/>
      <c r="BC69" s="64"/>
      <c r="BD69" s="64"/>
      <c r="BE69" s="64"/>
      <c r="BF69" s="64"/>
      <c r="BG69" s="64"/>
      <c r="BH69" s="64"/>
      <c r="BI69" s="29" t="s">
        <v>6</v>
      </c>
      <c r="BJ69" s="18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</row>
    <row r="70" spans="1:250" s="23" customFormat="1" ht="39.950000000000003" customHeight="1">
      <c r="A70" s="35"/>
      <c r="B70" s="46" t="s">
        <v>46</v>
      </c>
      <c r="C70" s="71">
        <v>240</v>
      </c>
      <c r="D70" s="56">
        <f>SUM(I70,X70,AK70,AX70)</f>
        <v>240</v>
      </c>
      <c r="E70" s="55">
        <f>SUM(E9,E18,E31,E52,E54,E60,E62,E67)</f>
        <v>8968</v>
      </c>
      <c r="F70" s="55">
        <f>SUM(K70,Z70,AM70,AZ70)</f>
        <v>3232</v>
      </c>
      <c r="G70" s="21"/>
      <c r="H70" s="21"/>
      <c r="I70" s="56">
        <f>SUM(I9,I18,I31,I52,I54,I56,I60,I62,I67)</f>
        <v>60</v>
      </c>
      <c r="J70" s="55">
        <f t="shared" ref="J70:S70" si="8">SUM(J9,J18,J31,J52,J54,J60,J62,J67)</f>
        <v>2250</v>
      </c>
      <c r="K70" s="55">
        <f t="shared" si="8"/>
        <v>944</v>
      </c>
      <c r="L70" s="55">
        <f t="shared" si="8"/>
        <v>320</v>
      </c>
      <c r="M70" s="55">
        <f t="shared" si="8"/>
        <v>250</v>
      </c>
      <c r="N70" s="55">
        <f t="shared" si="8"/>
        <v>322</v>
      </c>
      <c r="O70" s="55">
        <f t="shared" si="8"/>
        <v>1306</v>
      </c>
      <c r="P70" s="55">
        <f t="shared" si="8"/>
        <v>175</v>
      </c>
      <c r="Q70" s="55">
        <f t="shared" si="8"/>
        <v>167</v>
      </c>
      <c r="R70" s="55">
        <f t="shared" si="8"/>
        <v>155</v>
      </c>
      <c r="S70" s="55">
        <f t="shared" si="8"/>
        <v>139</v>
      </c>
      <c r="T70" s="21"/>
      <c r="U70" s="21"/>
      <c r="V70" s="21"/>
      <c r="W70" s="21"/>
      <c r="X70" s="56">
        <f>SUM(X9,X18,X31,X52,X54,X56,X60,X62,X67)</f>
        <v>60</v>
      </c>
      <c r="Y70" s="55">
        <f t="shared" ref="Y70:AH70" si="9">SUM(Y9,Y18,Y31,Y52,Y54,Y60,Y62,Y67)</f>
        <v>2250</v>
      </c>
      <c r="Z70" s="55">
        <f t="shared" si="9"/>
        <v>922</v>
      </c>
      <c r="AA70" s="55">
        <f t="shared" si="9"/>
        <v>338</v>
      </c>
      <c r="AB70" s="55">
        <f t="shared" si="9"/>
        <v>100</v>
      </c>
      <c r="AC70" s="55">
        <f t="shared" si="9"/>
        <v>484</v>
      </c>
      <c r="AD70" s="55">
        <f t="shared" si="9"/>
        <v>1328</v>
      </c>
      <c r="AE70" s="55">
        <f t="shared" si="9"/>
        <v>219</v>
      </c>
      <c r="AF70" s="55">
        <f t="shared" si="9"/>
        <v>209</v>
      </c>
      <c r="AG70" s="55">
        <f t="shared" si="9"/>
        <v>267</v>
      </c>
      <c r="AH70" s="55">
        <f t="shared" si="9"/>
        <v>227</v>
      </c>
      <c r="AI70" s="21"/>
      <c r="AJ70" s="21"/>
      <c r="AK70" s="56">
        <f>SUM(AK9,AK18,AK31,AK52,AK54,AK56,AK60,AK62,AK67)</f>
        <v>60</v>
      </c>
      <c r="AL70" s="55">
        <f t="shared" ref="AL70:AU70" si="10">SUM(AL9,AL18,AL31,AL52,AL54,AL60,AL62,AL67)</f>
        <v>2254</v>
      </c>
      <c r="AM70" s="55">
        <f t="shared" si="10"/>
        <v>816</v>
      </c>
      <c r="AN70" s="55">
        <f t="shared" si="10"/>
        <v>302</v>
      </c>
      <c r="AO70" s="55">
        <f t="shared" si="10"/>
        <v>30</v>
      </c>
      <c r="AP70" s="55">
        <f t="shared" si="10"/>
        <v>484</v>
      </c>
      <c r="AQ70" s="55">
        <f t="shared" si="10"/>
        <v>1438</v>
      </c>
      <c r="AR70" s="55">
        <f t="shared" si="10"/>
        <v>178</v>
      </c>
      <c r="AS70" s="55">
        <f t="shared" si="10"/>
        <v>168</v>
      </c>
      <c r="AT70" s="55">
        <f t="shared" si="10"/>
        <v>240</v>
      </c>
      <c r="AU70" s="55">
        <f t="shared" si="10"/>
        <v>230</v>
      </c>
      <c r="AV70" s="21"/>
      <c r="AW70" s="21"/>
      <c r="AX70" s="56">
        <f>SUM(AX9,AX18,AX31,AX52,AX54,AX56,AX60,AX62,AX67)</f>
        <v>60</v>
      </c>
      <c r="AY70" s="55">
        <f t="shared" ref="AY70:BG70" si="11">SUM(AY9,AY18,AY31,AY52,AY54,AY60,AY62,AY67)</f>
        <v>2214</v>
      </c>
      <c r="AZ70" s="55">
        <f t="shared" si="11"/>
        <v>550</v>
      </c>
      <c r="BA70" s="55">
        <f t="shared" si="11"/>
        <v>166</v>
      </c>
      <c r="BB70" s="55">
        <f t="shared" si="11"/>
        <v>104</v>
      </c>
      <c r="BC70" s="55">
        <f t="shared" si="11"/>
        <v>280</v>
      </c>
      <c r="BD70" s="55">
        <f t="shared" si="11"/>
        <v>1340</v>
      </c>
      <c r="BE70" s="55">
        <f t="shared" si="11"/>
        <v>184</v>
      </c>
      <c r="BF70" s="55">
        <f t="shared" si="11"/>
        <v>168</v>
      </c>
      <c r="BG70" s="55">
        <f t="shared" si="11"/>
        <v>198</v>
      </c>
      <c r="BH70" s="55"/>
      <c r="BI70" s="35"/>
      <c r="BJ70" s="17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</row>
    <row r="71" spans="1:250">
      <c r="A71" s="3"/>
      <c r="C71" s="53"/>
      <c r="AI71" s="1"/>
      <c r="BI71" s="1"/>
      <c r="BJ71" s="1"/>
    </row>
    <row r="72" spans="1:250">
      <c r="A72" s="3"/>
      <c r="C72" s="74"/>
      <c r="AI72" s="1"/>
      <c r="BI72" s="1"/>
      <c r="BJ72" s="1"/>
    </row>
    <row r="73" spans="1:250" ht="15.75" customHeight="1">
      <c r="A73" s="154" t="s">
        <v>180</v>
      </c>
      <c r="B73" s="154"/>
      <c r="C73" s="155" t="s">
        <v>181</v>
      </c>
      <c r="D73" s="155"/>
      <c r="E73" s="155"/>
      <c r="F73" s="155"/>
      <c r="I73" s="154" t="s">
        <v>182</v>
      </c>
      <c r="J73" s="154"/>
      <c r="K73" s="154"/>
      <c r="L73" s="154"/>
      <c r="N73" s="154" t="s">
        <v>183</v>
      </c>
      <c r="O73" s="154"/>
      <c r="P73" s="154"/>
      <c r="Q73" s="154"/>
      <c r="R73" s="156">
        <v>2012</v>
      </c>
      <c r="S73" s="156"/>
      <c r="AI73" s="1"/>
      <c r="BI73" s="1"/>
      <c r="BJ73" s="1"/>
    </row>
    <row r="74" spans="1:250">
      <c r="A74" s="3"/>
      <c r="C74" s="53"/>
      <c r="AI74" s="1"/>
      <c r="BI74" s="1"/>
      <c r="BJ74" s="1"/>
    </row>
    <row r="75" spans="1:250">
      <c r="A75" s="4"/>
      <c r="B75" s="38"/>
      <c r="C75" s="13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BI75" s="1"/>
      <c r="BJ75" s="1"/>
    </row>
    <row r="76" spans="1:250">
      <c r="A76" s="4"/>
      <c r="B76" s="38"/>
      <c r="C76" s="13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BI76" s="1"/>
      <c r="BJ76" s="1"/>
    </row>
    <row r="77" spans="1:250">
      <c r="A77" s="4"/>
      <c r="B77" s="38"/>
      <c r="C77" s="13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BI77" s="1"/>
      <c r="BJ77" s="1"/>
    </row>
    <row r="78" spans="1:250">
      <c r="A78" s="4"/>
      <c r="B78" s="38"/>
      <c r="C78" s="13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BI78" s="1"/>
      <c r="BJ78" s="1"/>
    </row>
    <row r="79" spans="1:250">
      <c r="C79" s="53"/>
      <c r="E79" s="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5"/>
      <c r="BI79" s="5"/>
      <c r="BJ79" s="1"/>
    </row>
    <row r="80" spans="1:250">
      <c r="C80" s="53"/>
      <c r="E80" s="5"/>
      <c r="BJ80" s="1"/>
    </row>
    <row r="81" spans="3:62">
      <c r="C81" s="53"/>
      <c r="E81" s="5"/>
      <c r="BJ81" s="1"/>
    </row>
    <row r="82" spans="3:62">
      <c r="C82" s="53"/>
      <c r="E82" s="5"/>
      <c r="BJ82" s="1"/>
    </row>
    <row r="83" spans="3:62">
      <c r="C83" s="53"/>
      <c r="BJ83" s="1"/>
    </row>
    <row r="84" spans="3:62">
      <c r="C84" s="53"/>
      <c r="BJ84" s="1"/>
    </row>
    <row r="85" spans="3:62">
      <c r="C85" s="53"/>
      <c r="BJ85" s="1"/>
    </row>
    <row r="86" spans="3:62">
      <c r="C86" s="53"/>
      <c r="BJ86" s="1"/>
    </row>
    <row r="87" spans="3:62">
      <c r="C87" s="53"/>
      <c r="BJ87" s="1"/>
    </row>
    <row r="88" spans="3:62">
      <c r="C88" s="53"/>
      <c r="BJ88" s="1"/>
    </row>
    <row r="89" spans="3:62">
      <c r="C89" s="53"/>
      <c r="BJ89" s="1"/>
    </row>
    <row r="90" spans="3:62">
      <c r="C90" s="53"/>
      <c r="BJ90" s="1"/>
    </row>
    <row r="91" spans="3:62">
      <c r="C91" s="53"/>
      <c r="BJ91" s="1"/>
    </row>
    <row r="92" spans="3:62">
      <c r="C92" s="53"/>
      <c r="BJ92" s="1"/>
    </row>
    <row r="93" spans="3:62">
      <c r="C93" s="53"/>
      <c r="BJ93" s="1"/>
    </row>
    <row r="94" spans="3:62">
      <c r="C94" s="53"/>
      <c r="BJ94" s="1"/>
    </row>
    <row r="95" spans="3:62">
      <c r="C95" s="53"/>
      <c r="BJ95" s="1"/>
    </row>
    <row r="96" spans="3:62">
      <c r="C96" s="53"/>
      <c r="BJ96" s="1"/>
    </row>
    <row r="97" spans="3:62">
      <c r="C97" s="53"/>
      <c r="BJ97" s="1"/>
    </row>
    <row r="98" spans="3:62">
      <c r="C98" s="53"/>
      <c r="BJ98" s="1"/>
    </row>
    <row r="99" spans="3:62">
      <c r="C99" s="53"/>
      <c r="BJ99" s="1"/>
    </row>
    <row r="100" spans="3:62">
      <c r="C100" s="53"/>
      <c r="BJ100" s="1"/>
    </row>
    <row r="101" spans="3:62">
      <c r="C101" s="53"/>
      <c r="BJ101" s="1"/>
    </row>
    <row r="102" spans="3:62">
      <c r="C102" s="53"/>
      <c r="BJ102" s="1"/>
    </row>
    <row r="103" spans="3:62">
      <c r="C103" s="53"/>
      <c r="BJ103" s="1"/>
    </row>
    <row r="104" spans="3:62">
      <c r="C104" s="53"/>
      <c r="BJ104" s="1"/>
    </row>
    <row r="105" spans="3:62">
      <c r="C105" s="53"/>
      <c r="BJ105" s="1"/>
    </row>
    <row r="106" spans="3:62">
      <c r="C106" s="53"/>
      <c r="BJ106" s="1"/>
    </row>
    <row r="107" spans="3:62">
      <c r="C107" s="53"/>
      <c r="BJ107" s="1"/>
    </row>
    <row r="108" spans="3:62">
      <c r="C108" s="53"/>
      <c r="BJ108" s="1"/>
    </row>
    <row r="109" spans="3:62">
      <c r="C109" s="53"/>
      <c r="BJ109" s="1"/>
    </row>
    <row r="110" spans="3:62">
      <c r="C110" s="53"/>
      <c r="BJ110" s="1"/>
    </row>
    <row r="111" spans="3:62">
      <c r="C111" s="53"/>
      <c r="BJ111" s="1"/>
    </row>
    <row r="112" spans="3:62">
      <c r="C112" s="53"/>
      <c r="BJ112" s="1"/>
    </row>
    <row r="113" spans="3:62">
      <c r="C113" s="53"/>
      <c r="BJ113" s="1"/>
    </row>
    <row r="114" spans="3:62">
      <c r="C114" s="53"/>
      <c r="BJ114" s="1"/>
    </row>
    <row r="115" spans="3:62">
      <c r="C115" s="53"/>
      <c r="BJ115" s="1"/>
    </row>
    <row r="116" spans="3:62">
      <c r="C116" s="53"/>
      <c r="BJ116" s="1"/>
    </row>
    <row r="117" spans="3:62">
      <c r="C117" s="53"/>
      <c r="BJ117" s="1"/>
    </row>
    <row r="118" spans="3:62">
      <c r="C118" s="53"/>
      <c r="BJ118" s="1"/>
    </row>
    <row r="119" spans="3:62">
      <c r="C119" s="53"/>
      <c r="BJ119" s="1"/>
    </row>
    <row r="120" spans="3:62">
      <c r="C120" s="53"/>
      <c r="BJ120" s="1"/>
    </row>
    <row r="121" spans="3:62">
      <c r="C121" s="53"/>
      <c r="BJ121" s="1"/>
    </row>
    <row r="122" spans="3:62">
      <c r="C122" s="53"/>
      <c r="BJ122" s="1"/>
    </row>
    <row r="123" spans="3:62">
      <c r="C123" s="53"/>
      <c r="BJ123" s="1"/>
    </row>
    <row r="124" spans="3:62">
      <c r="C124" s="53"/>
      <c r="BJ124" s="1"/>
    </row>
    <row r="125" spans="3:62">
      <c r="C125" s="53"/>
      <c r="BJ125" s="1"/>
    </row>
    <row r="126" spans="3:62">
      <c r="C126" s="53"/>
      <c r="BJ126" s="1"/>
    </row>
    <row r="127" spans="3:62">
      <c r="C127" s="53"/>
      <c r="BJ127" s="1"/>
    </row>
    <row r="128" spans="3:62">
      <c r="C128" s="53"/>
      <c r="BJ128" s="1"/>
    </row>
    <row r="129" spans="3:62">
      <c r="C129" s="53"/>
      <c r="BJ129" s="1"/>
    </row>
    <row r="130" spans="3:62">
      <c r="C130" s="53"/>
      <c r="BJ130" s="1"/>
    </row>
    <row r="131" spans="3:62">
      <c r="C131" s="53"/>
      <c r="BJ131" s="1"/>
    </row>
    <row r="132" spans="3:62">
      <c r="C132" s="53"/>
      <c r="BJ132" s="1"/>
    </row>
    <row r="133" spans="3:62">
      <c r="C133" s="53"/>
      <c r="BJ133" s="1"/>
    </row>
    <row r="134" spans="3:62">
      <c r="C134" s="53"/>
      <c r="BJ134" s="1"/>
    </row>
    <row r="135" spans="3:62">
      <c r="C135" s="53"/>
      <c r="BJ135" s="1"/>
    </row>
    <row r="136" spans="3:62">
      <c r="C136" s="53"/>
      <c r="BJ136" s="1"/>
    </row>
    <row r="137" spans="3:62">
      <c r="C137" s="53"/>
      <c r="BJ137" s="1"/>
    </row>
    <row r="138" spans="3:62">
      <c r="C138" s="53"/>
      <c r="BJ138" s="1"/>
    </row>
    <row r="139" spans="3:62">
      <c r="C139" s="53"/>
      <c r="BJ139" s="1"/>
    </row>
    <row r="140" spans="3:62">
      <c r="C140" s="53"/>
      <c r="BJ140" s="1"/>
    </row>
    <row r="141" spans="3:62">
      <c r="C141" s="53"/>
      <c r="BJ141" s="1"/>
    </row>
    <row r="142" spans="3:62">
      <c r="C142" s="53"/>
      <c r="BJ142" s="1"/>
    </row>
    <row r="143" spans="3:62">
      <c r="C143" s="53"/>
      <c r="BJ143" s="1"/>
    </row>
    <row r="144" spans="3:62">
      <c r="C144" s="53"/>
      <c r="BJ144" s="1"/>
    </row>
    <row r="145" spans="3:62">
      <c r="C145" s="53"/>
      <c r="BJ145" s="1"/>
    </row>
    <row r="146" spans="3:62">
      <c r="C146" s="53"/>
      <c r="BJ146" s="1"/>
    </row>
    <row r="147" spans="3:62">
      <c r="C147" s="53"/>
      <c r="BJ147" s="1"/>
    </row>
  </sheetData>
  <mergeCells count="81">
    <mergeCell ref="G2:BH2"/>
    <mergeCell ref="BI2:BI7"/>
    <mergeCell ref="BJ2:BJ7"/>
    <mergeCell ref="AV3:BH3"/>
    <mergeCell ref="AV4:AW4"/>
    <mergeCell ref="AX4:BD4"/>
    <mergeCell ref="BE4:BH4"/>
    <mergeCell ref="AX5:AX7"/>
    <mergeCell ref="AY5:AY7"/>
    <mergeCell ref="AZ5:BD5"/>
    <mergeCell ref="BE5:BE7"/>
    <mergeCell ref="BF5:BF7"/>
    <mergeCell ref="BG5:BG7"/>
    <mergeCell ref="BH5:BH7"/>
    <mergeCell ref="AZ6:AZ7"/>
    <mergeCell ref="BA6:BC6"/>
    <mergeCell ref="BD6:BD7"/>
    <mergeCell ref="A2:A7"/>
    <mergeCell ref="B2:B7"/>
    <mergeCell ref="C2:C7"/>
    <mergeCell ref="F2:F7"/>
    <mergeCell ref="E2:E7"/>
    <mergeCell ref="D2:D7"/>
    <mergeCell ref="AW5:AW7"/>
    <mergeCell ref="AE4:AH4"/>
    <mergeCell ref="V4:W4"/>
    <mergeCell ref="G3:U3"/>
    <mergeCell ref="AH5:AH7"/>
    <mergeCell ref="V3:AH3"/>
    <mergeCell ref="G4:H4"/>
    <mergeCell ref="I4:O4"/>
    <mergeCell ref="AM6:AM7"/>
    <mergeCell ref="AR4:AU4"/>
    <mergeCell ref="AI3:AU3"/>
    <mergeCell ref="AS5:AS7"/>
    <mergeCell ref="AT5:AT7"/>
    <mergeCell ref="AU5:AU7"/>
    <mergeCell ref="AE5:AE7"/>
    <mergeCell ref="AF5:AF7"/>
    <mergeCell ref="I5:I7"/>
    <mergeCell ref="X5:X7"/>
    <mergeCell ref="AV5:AV7"/>
    <mergeCell ref="AR5:AR7"/>
    <mergeCell ref="J5:J7"/>
    <mergeCell ref="K5:O5"/>
    <mergeCell ref="Q5:Q7"/>
    <mergeCell ref="R5:R7"/>
    <mergeCell ref="S5:S7"/>
    <mergeCell ref="AA6:AC6"/>
    <mergeCell ref="AD6:AD7"/>
    <mergeCell ref="Z5:AD5"/>
    <mergeCell ref="AN6:AP6"/>
    <mergeCell ref="AQ6:AQ7"/>
    <mergeCell ref="P4:U4"/>
    <mergeCell ref="K6:K7"/>
    <mergeCell ref="L6:N6"/>
    <mergeCell ref="O6:O7"/>
    <mergeCell ref="Z6:Z7"/>
    <mergeCell ref="Y5:Y7"/>
    <mergeCell ref="T5:T7"/>
    <mergeCell ref="A1:BJ1"/>
    <mergeCell ref="AG5:AG7"/>
    <mergeCell ref="AI4:AJ4"/>
    <mergeCell ref="AK4:AQ4"/>
    <mergeCell ref="AI5:AI7"/>
    <mergeCell ref="AJ5:AJ7"/>
    <mergeCell ref="AK5:AK7"/>
    <mergeCell ref="AL5:AL7"/>
    <mergeCell ref="AM5:AQ5"/>
    <mergeCell ref="X4:AD4"/>
    <mergeCell ref="G5:G7"/>
    <mergeCell ref="H5:H7"/>
    <mergeCell ref="U5:U7"/>
    <mergeCell ref="V5:V7"/>
    <mergeCell ref="W5:W7"/>
    <mergeCell ref="P5:P7"/>
    <mergeCell ref="A73:B73"/>
    <mergeCell ref="C73:F73"/>
    <mergeCell ref="I73:L73"/>
    <mergeCell ref="R73:S73"/>
    <mergeCell ref="N73:Q7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57" fitToHeight="5" orientation="landscape" r:id="rId1"/>
  <headerFooter alignWithMargins="0"/>
  <ignoredErrors>
    <ignoredError sqref="AI36 AI55" twoDigitTextYear="1"/>
    <ignoredError sqref="I10 I19 X19 I32 AX32 AK32 X32 AX19 AK19 J56 Y56 AL56" formulaRange="1"/>
    <ignoredError sqref="E9:E10 E18:E19 E28 E15 E31:E32 E47 E70 J70 Y70 AL70 AY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График</vt:lpstr>
      <vt:lpstr>План</vt:lpstr>
      <vt:lpstr>План!Область_печати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lpankratova</cp:lastModifiedBy>
  <cp:lastPrinted>2015-04-03T07:01:55Z</cp:lastPrinted>
  <dcterms:created xsi:type="dcterms:W3CDTF">2013-10-08T15:13:11Z</dcterms:created>
  <dcterms:modified xsi:type="dcterms:W3CDTF">2015-04-08T12:56:02Z</dcterms:modified>
</cp:coreProperties>
</file>