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35" yWindow="465" windowWidth="15600" windowHeight="10605"/>
  </bookViews>
  <sheets>
    <sheet name="График" sheetId="6" r:id="rId1"/>
    <sheet name="План" sheetId="7" r:id="rId2"/>
  </sheets>
  <definedNames>
    <definedName name="_xlnm.Print_Area" localSheetId="1">План!$A$1:$BJ$79</definedName>
  </definedNames>
  <calcPr calcId="125725"/>
</workbook>
</file>

<file path=xl/calcChain.xml><?xml version="1.0" encoding="utf-8"?>
<calcChain xmlns="http://schemas.openxmlformats.org/spreadsheetml/2006/main">
  <c r="F53" i="7"/>
  <c r="R52"/>
  <c r="Q52"/>
  <c r="P52"/>
  <c r="O52"/>
  <c r="N52"/>
  <c r="K52"/>
  <c r="J52"/>
  <c r="I52"/>
  <c r="E63"/>
  <c r="E62"/>
  <c r="F72"/>
  <c r="F71"/>
  <c r="F70"/>
  <c r="F69"/>
  <c r="F68"/>
  <c r="F63"/>
  <c r="F62"/>
  <c r="F60"/>
  <c r="F59"/>
  <c r="F58"/>
  <c r="F57"/>
  <c r="F66"/>
  <c r="F65"/>
  <c r="F64"/>
  <c r="F61"/>
  <c r="F56"/>
  <c r="F55"/>
  <c r="F54"/>
  <c r="F51"/>
  <c r="F50"/>
  <c r="F49"/>
  <c r="F48"/>
  <c r="F47"/>
  <c r="F46"/>
  <c r="F45"/>
  <c r="F44"/>
  <c r="F43"/>
  <c r="F42"/>
  <c r="F41"/>
  <c r="F40"/>
  <c r="F38"/>
  <c r="F37"/>
  <c r="F36"/>
  <c r="F35"/>
  <c r="F34"/>
  <c r="F33"/>
  <c r="F32"/>
  <c r="F31"/>
  <c r="F30"/>
  <c r="F29"/>
  <c r="F28"/>
  <c r="F27"/>
  <c r="F26"/>
  <c r="F25"/>
  <c r="F24"/>
  <c r="F22"/>
  <c r="F23"/>
  <c r="F20"/>
  <c r="F21"/>
  <c r="F19"/>
  <c r="F18"/>
  <c r="F17"/>
  <c r="F16"/>
  <c r="F13"/>
  <c r="F12"/>
  <c r="F11"/>
  <c r="E54"/>
  <c r="I39"/>
  <c r="AY47"/>
  <c r="AL44"/>
  <c r="AL40"/>
  <c r="J39"/>
  <c r="AY37"/>
  <c r="AY38"/>
  <c r="E71"/>
  <c r="E70"/>
  <c r="E69"/>
  <c r="E68"/>
  <c r="E66"/>
  <c r="E65"/>
  <c r="E64"/>
  <c r="E61"/>
  <c r="E58"/>
  <c r="E59"/>
  <c r="E60"/>
  <c r="E57"/>
  <c r="E56"/>
  <c r="E55"/>
  <c r="E53"/>
  <c r="E52"/>
  <c r="E51"/>
  <c r="E50"/>
  <c r="E49"/>
  <c r="E48"/>
  <c r="E47"/>
  <c r="E46"/>
  <c r="E45"/>
  <c r="E44"/>
  <c r="E43"/>
  <c r="E42"/>
  <c r="E41"/>
  <c r="E40"/>
  <c r="E39"/>
  <c r="AL68"/>
  <c r="AY68"/>
  <c r="AY71"/>
  <c r="AY66"/>
  <c r="AY65"/>
  <c r="AL52"/>
  <c r="AK52"/>
  <c r="AY50"/>
  <c r="AY49"/>
  <c r="AY48"/>
  <c r="AL46"/>
  <c r="AL45"/>
  <c r="AL43"/>
  <c r="AL42"/>
  <c r="AL41"/>
  <c r="AL35"/>
  <c r="AL34"/>
  <c r="AL33"/>
  <c r="AL32"/>
  <c r="AL31"/>
  <c r="E38"/>
  <c r="E36"/>
  <c r="E37"/>
  <c r="E35"/>
  <c r="E33"/>
  <c r="E34"/>
  <c r="E31"/>
  <c r="E32"/>
  <c r="E29"/>
  <c r="E30"/>
  <c r="E28"/>
  <c r="E17"/>
  <c r="E18"/>
  <c r="E19"/>
  <c r="E20"/>
  <c r="E21"/>
  <c r="E22"/>
  <c r="E23"/>
  <c r="E24"/>
  <c r="E25"/>
  <c r="E26"/>
  <c r="E27"/>
  <c r="E16"/>
  <c r="AL30"/>
  <c r="AQ30"/>
  <c r="AQ15"/>
  <c r="X10"/>
  <c r="X9"/>
  <c r="AK10"/>
  <c r="AK9"/>
  <c r="AX10"/>
  <c r="AX9"/>
  <c r="I10"/>
  <c r="I9"/>
  <c r="AX39"/>
  <c r="AK39"/>
  <c r="X39"/>
  <c r="AX15"/>
  <c r="AK15"/>
  <c r="X15"/>
  <c r="I15"/>
  <c r="I14"/>
  <c r="AX52"/>
  <c r="AZ52"/>
  <c r="BA52"/>
  <c r="BB52"/>
  <c r="BC52"/>
  <c r="BD52"/>
  <c r="BE52"/>
  <c r="BF52"/>
  <c r="BG52"/>
  <c r="BH52"/>
  <c r="AU52"/>
  <c r="AM52"/>
  <c r="AN52"/>
  <c r="AO52"/>
  <c r="AP52"/>
  <c r="AQ52"/>
  <c r="AR52"/>
  <c r="AS52"/>
  <c r="AT52"/>
  <c r="Z52"/>
  <c r="AA52"/>
  <c r="AB52"/>
  <c r="AC52"/>
  <c r="AD52"/>
  <c r="AE52"/>
  <c r="AF52"/>
  <c r="AG52"/>
  <c r="AH52"/>
  <c r="Y52"/>
  <c r="X52"/>
  <c r="F52"/>
  <c r="L52"/>
  <c r="M52"/>
  <c r="S52"/>
  <c r="AZ39"/>
  <c r="BA39"/>
  <c r="BB39"/>
  <c r="BC39"/>
  <c r="BD39"/>
  <c r="BE39"/>
  <c r="BF39"/>
  <c r="BG39"/>
  <c r="BH39"/>
  <c r="AY39"/>
  <c r="AM39"/>
  <c r="AN39"/>
  <c r="AO39"/>
  <c r="AP39"/>
  <c r="AQ39"/>
  <c r="AR39"/>
  <c r="AS39"/>
  <c r="AT39"/>
  <c r="AU39"/>
  <c r="AL39"/>
  <c r="Z39"/>
  <c r="AA39"/>
  <c r="AB39"/>
  <c r="AC39"/>
  <c r="AD39"/>
  <c r="AE39"/>
  <c r="AF39"/>
  <c r="AG39"/>
  <c r="AH39"/>
  <c r="Y39"/>
  <c r="K39"/>
  <c r="L39"/>
  <c r="M39"/>
  <c r="N39"/>
  <c r="O39"/>
  <c r="P39"/>
  <c r="Q39"/>
  <c r="R39"/>
  <c r="S39"/>
  <c r="AZ15"/>
  <c r="AZ14"/>
  <c r="BA15"/>
  <c r="BB15"/>
  <c r="BC15"/>
  <c r="BD15"/>
  <c r="BE15"/>
  <c r="BF15"/>
  <c r="BG15"/>
  <c r="BH15"/>
  <c r="AY15"/>
  <c r="AM15"/>
  <c r="AN15"/>
  <c r="AO15"/>
  <c r="AP15"/>
  <c r="AR15"/>
  <c r="AS15"/>
  <c r="AT15"/>
  <c r="AU15"/>
  <c r="AU14"/>
  <c r="AL15"/>
  <c r="AL14"/>
  <c r="Z15"/>
  <c r="AA15"/>
  <c r="AA14"/>
  <c r="AB15"/>
  <c r="AC15"/>
  <c r="AC14"/>
  <c r="AD15"/>
  <c r="AE15"/>
  <c r="AE14"/>
  <c r="AF15"/>
  <c r="AG15"/>
  <c r="AG14"/>
  <c r="AH15"/>
  <c r="Y15"/>
  <c r="Y14"/>
  <c r="K15"/>
  <c r="F15"/>
  <c r="L15"/>
  <c r="L14"/>
  <c r="M15"/>
  <c r="N15"/>
  <c r="N14"/>
  <c r="O15"/>
  <c r="P15"/>
  <c r="P14"/>
  <c r="Q15"/>
  <c r="R15"/>
  <c r="R14"/>
  <c r="S15"/>
  <c r="J15"/>
  <c r="BB14"/>
  <c r="BD14"/>
  <c r="BG14"/>
  <c r="AM14"/>
  <c r="AO14"/>
  <c r="AR14"/>
  <c r="AS14"/>
  <c r="AT14"/>
  <c r="Z14"/>
  <c r="AB14"/>
  <c r="AD14"/>
  <c r="AF14"/>
  <c r="AH14"/>
  <c r="K14"/>
  <c r="M14"/>
  <c r="O14"/>
  <c r="Q14"/>
  <c r="S14"/>
  <c r="AZ10"/>
  <c r="AZ9"/>
  <c r="BA10"/>
  <c r="BA9"/>
  <c r="BB10"/>
  <c r="BB9"/>
  <c r="BC10"/>
  <c r="BC9"/>
  <c r="BD10"/>
  <c r="BD9"/>
  <c r="BE10"/>
  <c r="BE9"/>
  <c r="BF10"/>
  <c r="BF9"/>
  <c r="BG10"/>
  <c r="BG9"/>
  <c r="BG73"/>
  <c r="AY10"/>
  <c r="AY9"/>
  <c r="AU10"/>
  <c r="AU9"/>
  <c r="AU73"/>
  <c r="AM10"/>
  <c r="AM9"/>
  <c r="AN10"/>
  <c r="AN9"/>
  <c r="AO10"/>
  <c r="AO9"/>
  <c r="AP10"/>
  <c r="AP9"/>
  <c r="AQ10"/>
  <c r="AQ9"/>
  <c r="AR10"/>
  <c r="AR9"/>
  <c r="AR73"/>
  <c r="AS10"/>
  <c r="AS9"/>
  <c r="AS73"/>
  <c r="AT10"/>
  <c r="AT9"/>
  <c r="AT73"/>
  <c r="AL10"/>
  <c r="AL9"/>
  <c r="Z10"/>
  <c r="Z9"/>
  <c r="Z73"/>
  <c r="AA10"/>
  <c r="AA9"/>
  <c r="AB10"/>
  <c r="AB9"/>
  <c r="AB73"/>
  <c r="AC10"/>
  <c r="AC9"/>
  <c r="AD10"/>
  <c r="AD9"/>
  <c r="AD73"/>
  <c r="AE10"/>
  <c r="AE9"/>
  <c r="AF10"/>
  <c r="AF9"/>
  <c r="AF73"/>
  <c r="AG10"/>
  <c r="AG9"/>
  <c r="AH10"/>
  <c r="AH9"/>
  <c r="AH73"/>
  <c r="Y10"/>
  <c r="Y9"/>
  <c r="L10"/>
  <c r="L9"/>
  <c r="M10"/>
  <c r="M9"/>
  <c r="N10"/>
  <c r="N9"/>
  <c r="P10"/>
  <c r="P9"/>
  <c r="Q10"/>
  <c r="Q9"/>
  <c r="Q73"/>
  <c r="R10"/>
  <c r="R9"/>
  <c r="S10"/>
  <c r="S9"/>
  <c r="S73"/>
  <c r="K10"/>
  <c r="K9"/>
  <c r="F9"/>
  <c r="AY72"/>
  <c r="E15"/>
  <c r="E14"/>
  <c r="E73"/>
  <c r="J13"/>
  <c r="O13"/>
  <c r="E13"/>
  <c r="E11"/>
  <c r="J11"/>
  <c r="BI25" i="6"/>
  <c r="BH25"/>
  <c r="BG25"/>
  <c r="BF25"/>
  <c r="BD25"/>
  <c r="BC25"/>
  <c r="BB25"/>
  <c r="AK14" i="7"/>
  <c r="F10"/>
  <c r="F39"/>
  <c r="F14"/>
  <c r="BH14"/>
  <c r="BH73"/>
  <c r="BF14"/>
  <c r="BF73"/>
  <c r="AP14"/>
  <c r="AP73"/>
  <c r="AN14"/>
  <c r="BC14"/>
  <c r="BA14"/>
  <c r="L73"/>
  <c r="BC73"/>
  <c r="K73"/>
  <c r="R73"/>
  <c r="P73"/>
  <c r="M73"/>
  <c r="Y73"/>
  <c r="AG73"/>
  <c r="AE73"/>
  <c r="AC73"/>
  <c r="AA73"/>
  <c r="AL73"/>
  <c r="AO73"/>
  <c r="AM73"/>
  <c r="BD73"/>
  <c r="BB73"/>
  <c r="AZ73"/>
  <c r="AY14"/>
  <c r="BE14"/>
  <c r="BE73"/>
  <c r="X14"/>
  <c r="X73"/>
  <c r="AX14"/>
  <c r="I73"/>
  <c r="D73"/>
  <c r="AK73"/>
  <c r="N73"/>
  <c r="AN73"/>
  <c r="BA73"/>
  <c r="AX73"/>
  <c r="AQ14"/>
  <c r="AQ73"/>
  <c r="F73"/>
  <c r="J10"/>
  <c r="J9"/>
  <c r="J14"/>
  <c r="AY52"/>
  <c r="AY73"/>
  <c r="E10"/>
  <c r="O11"/>
  <c r="O10"/>
  <c r="O9"/>
  <c r="O73"/>
  <c r="J73"/>
</calcChain>
</file>

<file path=xl/sharedStrings.xml><?xml version="1.0" encoding="utf-8"?>
<sst xmlns="http://schemas.openxmlformats.org/spreadsheetml/2006/main" count="362" uniqueCount="186">
  <si>
    <t>Наименование дисциплины</t>
  </si>
  <si>
    <t>Всего часов</t>
  </si>
  <si>
    <t>Аудиторных часов</t>
  </si>
  <si>
    <t>Форма итогового контроля (экзамен, зачет)</t>
  </si>
  <si>
    <t>1 курс</t>
  </si>
  <si>
    <t>2 курс</t>
  </si>
  <si>
    <t>Экзамен</t>
  </si>
  <si>
    <t>Зачет</t>
  </si>
  <si>
    <t>В том числе</t>
  </si>
  <si>
    <t>аудиторные</t>
  </si>
  <si>
    <t>из них</t>
  </si>
  <si>
    <t>лекции</t>
  </si>
  <si>
    <t>семинары</t>
  </si>
  <si>
    <t>практические</t>
  </si>
  <si>
    <t>III. План учебного процесса</t>
  </si>
  <si>
    <t xml:space="preserve">Распределение по годам обучения </t>
  </si>
  <si>
    <t>Распределение аудиторной  нагрузки по модулям</t>
  </si>
  <si>
    <t>Зачетные единицы</t>
  </si>
  <si>
    <t>Формы  контроля по модулям</t>
  </si>
  <si>
    <t>3 курс</t>
  </si>
  <si>
    <t>4 курс</t>
  </si>
  <si>
    <t>Базовая часть</t>
  </si>
  <si>
    <t>Математический анализ</t>
  </si>
  <si>
    <t>Алгебра</t>
  </si>
  <si>
    <t>Программирование</t>
  </si>
  <si>
    <t>Дискретная математика</t>
  </si>
  <si>
    <t>Архитектура вычислительных систем</t>
  </si>
  <si>
    <t>Теория вероятностей и математическая статистика</t>
  </si>
  <si>
    <t>Операционные системы</t>
  </si>
  <si>
    <t>Групповая динамика и коммуникации в профессиональной практике программной инженерии</t>
  </si>
  <si>
    <t>Конструирование программного обеспечения</t>
  </si>
  <si>
    <t>Базы данных</t>
  </si>
  <si>
    <t>Экономика программной инженерии</t>
  </si>
  <si>
    <t>Обеспечение качества и тестирование</t>
  </si>
  <si>
    <t>Управление программными проектами</t>
  </si>
  <si>
    <t>Распределенные вычисления</t>
  </si>
  <si>
    <t>Исследование операций</t>
  </si>
  <si>
    <t>Компьютерная графика</t>
  </si>
  <si>
    <t>Учебная практика</t>
  </si>
  <si>
    <t>Технологическая практика</t>
  </si>
  <si>
    <t>Производственная практика</t>
  </si>
  <si>
    <t>Преддипломная практика</t>
  </si>
  <si>
    <t>Вся образовательная программа</t>
  </si>
  <si>
    <t>1, 2, 4</t>
  </si>
  <si>
    <t>3, 4</t>
  </si>
  <si>
    <t>Статистические и эмпирические методы компьютинга</t>
  </si>
  <si>
    <t>Введение в программную инженерию</t>
  </si>
  <si>
    <t>сам. работа</t>
  </si>
  <si>
    <t>Код учебного цикла, № п/п</t>
  </si>
  <si>
    <t>Трудоемкость (зачетные единицы)</t>
  </si>
  <si>
    <t>Трудоемкость (зачетные единицы) по стандарту</t>
  </si>
  <si>
    <t>Коды формируемых компетенций по стандарту</t>
  </si>
  <si>
    <t>Федеральное государственное автономное образовательное учреждение высшего профессионального образования
 "Национальный исследовательский университет "Высшая школа экономики"</t>
  </si>
  <si>
    <t>НИУ ВШЭ - Нижний Новгород</t>
  </si>
  <si>
    <t>"УТВЕРЖДАЮ"</t>
  </si>
  <si>
    <t>Первый проректор</t>
  </si>
  <si>
    <t>В.В. Радаев</t>
  </si>
  <si>
    <t xml:space="preserve"> БАЗОВЫЙ УЧЕБНЫЙ ПЛАН </t>
  </si>
  <si>
    <t>факультет Бизнес-информатики и прикладной математики</t>
  </si>
  <si>
    <t>Срок обучения: 4 года</t>
  </si>
  <si>
    <t xml:space="preserve">                   II.  Сводные данные по </t>
  </si>
  <si>
    <t>I. График учебного процесса</t>
  </si>
  <si>
    <t xml:space="preserve">              бюджету времени</t>
  </si>
  <si>
    <t xml:space="preserve">Курсы 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</si>
  <si>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</si>
  <si>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</si>
  <si>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</si>
  <si>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</si>
  <si>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</si>
  <si>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</si>
  <si>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</si>
  <si>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</si>
  <si>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</si>
  <si>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</si>
  <si>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</si>
  <si>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</si>
  <si>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 xml:space="preserve">Теоретическое      обучение </t>
  </si>
  <si>
    <t>Зачетно-экзаменационные недели</t>
  </si>
  <si>
    <t>Практики</t>
  </si>
  <si>
    <t>Каникулы,включая отпуск после окончания вуза</t>
  </si>
  <si>
    <t>Всего</t>
  </si>
  <si>
    <t>I</t>
  </si>
  <si>
    <t>э</t>
  </si>
  <si>
    <t>к</t>
  </si>
  <si>
    <t>п</t>
  </si>
  <si>
    <t>II</t>
  </si>
  <si>
    <t>III</t>
  </si>
  <si>
    <t>IV</t>
  </si>
  <si>
    <t>а</t>
  </si>
  <si>
    <t xml:space="preserve">1 модуль </t>
  </si>
  <si>
    <t xml:space="preserve">2 модуль </t>
  </si>
  <si>
    <t xml:space="preserve">  3 модуль</t>
  </si>
  <si>
    <t xml:space="preserve">  4 модуль </t>
  </si>
  <si>
    <t>Всего (в неделях):</t>
  </si>
  <si>
    <t>Условные обозначения:</t>
  </si>
  <si>
    <t>теоретическое обучение</t>
  </si>
  <si>
    <t>каникулы</t>
  </si>
  <si>
    <t xml:space="preserve">практика </t>
  </si>
  <si>
    <t>итоговая государственная аттестация, включая подготовку и защиту ВКР</t>
  </si>
  <si>
    <t>о</t>
  </si>
  <si>
    <t>отпуск после окончания вуза</t>
  </si>
  <si>
    <t xml:space="preserve">зачетно-экзаменационные недели </t>
  </si>
  <si>
    <t>"        "                           2012</t>
  </si>
  <si>
    <t>СОГЛАСОВАНО:</t>
  </si>
  <si>
    <t>Проректор</t>
  </si>
  <si>
    <t>С.Ю. Рощин</t>
  </si>
  <si>
    <t>"____"</t>
  </si>
  <si>
    <t xml:space="preserve"> Направление 09.03.04  Программная инженерия подготовки бакалавров</t>
  </si>
  <si>
    <t>1</t>
  </si>
  <si>
    <t xml:space="preserve">  Безопасность жизнедеятельности</t>
  </si>
  <si>
    <t>2</t>
  </si>
  <si>
    <t xml:space="preserve">  Физическая культура</t>
  </si>
  <si>
    <t xml:space="preserve">  История</t>
  </si>
  <si>
    <t>1,2,3,4</t>
  </si>
  <si>
    <t>3</t>
  </si>
  <si>
    <t>1,2,4</t>
  </si>
  <si>
    <t>1.1</t>
  </si>
  <si>
    <t>1.2</t>
  </si>
  <si>
    <t>1.3</t>
  </si>
  <si>
    <t>2.1</t>
  </si>
  <si>
    <t>3.1</t>
  </si>
  <si>
    <t>3.2</t>
  </si>
  <si>
    <t>3.3</t>
  </si>
  <si>
    <t>Б.Ф</t>
  </si>
  <si>
    <t>Английский язык</t>
  </si>
  <si>
    <t>Б.О</t>
  </si>
  <si>
    <t xml:space="preserve"> Общий цикл</t>
  </si>
  <si>
    <t>Б.Пр</t>
  </si>
  <si>
    <t>Профессиональный цикл (Major)</t>
  </si>
  <si>
    <t>149 - 152</t>
  </si>
  <si>
    <t>Психология в ИТ</t>
  </si>
  <si>
    <t>Алгоритмы и структуры данных</t>
  </si>
  <si>
    <t>Экономика фирмы</t>
  </si>
  <si>
    <t>Разработка и анализ требований</t>
  </si>
  <si>
    <t>Интеллектуальное право</t>
  </si>
  <si>
    <t>Проектирование архитектуры программных систем</t>
  </si>
  <si>
    <t>Философия науки</t>
  </si>
  <si>
    <t>Дисциплины по выбору</t>
  </si>
  <si>
    <t>28 - 31</t>
  </si>
  <si>
    <t>Дисциплина по выбору 1 (1 из 3)</t>
  </si>
  <si>
    <t>Программирование на языке Java</t>
  </si>
  <si>
    <t>Спецификация программных систем</t>
  </si>
  <si>
    <t>Дисциплина по выбору 2 (1 из 2)</t>
  </si>
  <si>
    <t>Операционные системы для мобильных платформ</t>
  </si>
  <si>
    <t>Имитационное моделирование</t>
  </si>
  <si>
    <t>Дисциплина по выбору 3 (1 из 3)</t>
  </si>
  <si>
    <t>Мобильные технологии</t>
  </si>
  <si>
    <t>Разработка данных</t>
  </si>
  <si>
    <t>Б.Пр.Б</t>
  </si>
  <si>
    <t>Б.ДВ</t>
  </si>
  <si>
    <t>Б.М</t>
  </si>
  <si>
    <t>Дополнительный профиль (Minor)</t>
  </si>
  <si>
    <t>Б.ПД</t>
  </si>
  <si>
    <t>Компьютерный практикум по математическому анализу</t>
  </si>
  <si>
    <t>Компьютерный практикум по алгебре</t>
  </si>
  <si>
    <t>Практики, проектная и/или исследовательская работа</t>
  </si>
  <si>
    <t>Научно-исследовательcкий/ Проектный семинар</t>
  </si>
  <si>
    <t>Курсовые работы</t>
  </si>
  <si>
    <t>Введение в программирование</t>
  </si>
  <si>
    <t>Независимая профессиональная сертификация</t>
  </si>
  <si>
    <t>Государственная итоговая аттестация</t>
  </si>
  <si>
    <t>3 - 6</t>
  </si>
  <si>
    <t>УК-8, ПК-5</t>
  </si>
  <si>
    <t>2.2</t>
  </si>
  <si>
    <t>Б.ГИА</t>
  </si>
  <si>
    <t>Проектный семинар</t>
  </si>
  <si>
    <t>Научно-исследовательский семинар</t>
  </si>
  <si>
    <t>1,2,3</t>
  </si>
  <si>
    <t>Квалификация (степень): Академический бакалавр</t>
  </si>
  <si>
    <t>Форма обучения: очная</t>
  </si>
  <si>
    <t>Годы обучения: 2014/2015 - 2017/2018</t>
  </si>
  <si>
    <t>Компьютерный практикум</t>
  </si>
  <si>
    <t>Практика</t>
  </si>
  <si>
    <t>Подготовка ВКР</t>
  </si>
  <si>
    <t>Факультативы</t>
  </si>
  <si>
    <t>Проекты</t>
  </si>
  <si>
    <t>2.4</t>
  </si>
  <si>
    <t>2.3</t>
  </si>
  <si>
    <t>Защита ВКР</t>
  </si>
  <si>
    <t>Определяется Minor'ом</t>
  </si>
  <si>
    <t>УК-1, УК-9,      ПК-32, ПК-36</t>
  </si>
  <si>
    <t>УК-1 - УК-9,           ПК-1 - ПК-19,        ПК-22 - ПК-27,      ПК-30, ПК-31,  ПК-33 - ПК-36</t>
  </si>
  <si>
    <t>УК-1 - УК-10,        ПК-1 - ПК-31</t>
  </si>
  <si>
    <t>пг</t>
  </si>
  <si>
    <t>подготовка ВКР</t>
  </si>
  <si>
    <t>Итоговая государственная аттестация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</si>
</sst>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;[Red]0.0"/>
  </numFmts>
  <fonts count="23">
    <font>
      <sz val="10"/>
      <name val="Times New Roman Cyr"/>
      <charset val="204"/>
    </font>
    <font>
      <b/>
      <sz val="10"/>
      <name val="Times New Roman Cyr"/>
      <charset val="204"/>
    </font>
    <font>
      <sz val="22"/>
      <name val="Times New Roman Cyr"/>
      <charset val="204"/>
    </font>
    <font>
      <b/>
      <sz val="10"/>
      <name val="Arial Cyr"/>
      <charset val="204"/>
    </font>
    <font>
      <sz val="10"/>
      <name val="Arial Cyr"/>
      <charset val="204"/>
    </font>
    <font>
      <i/>
      <sz val="10"/>
      <name val="Times New Roman Cyr"/>
      <charset val="204"/>
    </font>
    <font>
      <b/>
      <i/>
      <sz val="10"/>
      <name val="Times New Roman Cyr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b/>
      <sz val="12"/>
      <name val="Arial Cyr"/>
      <charset val="204"/>
    </font>
    <font>
      <sz val="10"/>
      <color indexed="10"/>
      <name val="Arial Cyr"/>
      <charset val="204"/>
    </font>
    <font>
      <b/>
      <sz val="10"/>
      <color indexed="10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9"/>
      <name val="Arial Cyr"/>
      <charset val="204"/>
    </font>
    <font>
      <sz val="9"/>
      <name val="Arial Cyr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2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Arial Cyr"/>
      <charset val="204"/>
    </font>
    <font>
      <sz val="9"/>
      <color theme="1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gray0625">
        <bgColor theme="0" tint="-0.249977111117893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05">
    <xf numFmtId="0" fontId="0" fillId="0" borderId="0" xfId="0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3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4" borderId="0" xfId="0" applyNumberFormat="1" applyFont="1" applyFill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164" fontId="8" fillId="5" borderId="1" xfId="0" applyNumberFormat="1" applyFont="1" applyFill="1" applyBorder="1" applyAlignment="1">
      <alignment horizontal="center" vertical="center"/>
    </xf>
    <xf numFmtId="49" fontId="8" fillId="5" borderId="1" xfId="0" applyNumberFormat="1" applyFont="1" applyFill="1" applyBorder="1" applyAlignment="1">
      <alignment horizontal="center" vertical="center" wrapText="1"/>
    </xf>
    <xf numFmtId="164" fontId="8" fillId="5" borderId="1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 wrapText="1"/>
    </xf>
    <xf numFmtId="0" fontId="8" fillId="5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1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4" fillId="0" borderId="1" xfId="1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/>
    <xf numFmtId="0" fontId="3" fillId="0" borderId="0" xfId="0" applyFont="1" applyAlignment="1">
      <alignment horizontal="left"/>
    </xf>
    <xf numFmtId="0" fontId="10" fillId="0" borderId="0" xfId="0" applyFont="1"/>
    <xf numFmtId="0" fontId="3" fillId="0" borderId="0" xfId="0" applyFont="1" applyFill="1" applyBorder="1"/>
    <xf numFmtId="0" fontId="10" fillId="0" borderId="0" xfId="0" applyFont="1" applyFill="1"/>
    <xf numFmtId="0" fontId="3" fillId="0" borderId="0" xfId="0" applyFont="1" applyFill="1"/>
    <xf numFmtId="0" fontId="10" fillId="0" borderId="5" xfId="0" applyFont="1" applyFill="1" applyBorder="1"/>
    <xf numFmtId="0" fontId="4" fillId="0" borderId="0" xfId="0" applyFont="1"/>
    <xf numFmtId="0" fontId="10" fillId="0" borderId="6" xfId="0" applyFont="1" applyFill="1" applyBorder="1"/>
    <xf numFmtId="0" fontId="10" fillId="0" borderId="6" xfId="0" applyFont="1" applyBorder="1"/>
    <xf numFmtId="0" fontId="10" fillId="0" borderId="5" xfId="0" applyFont="1" applyBorder="1"/>
    <xf numFmtId="0" fontId="4" fillId="0" borderId="0" xfId="0" applyFont="1" applyFill="1"/>
    <xf numFmtId="0" fontId="3" fillId="5" borderId="0" xfId="0" applyFont="1" applyFill="1" applyBorder="1"/>
    <xf numFmtId="0" fontId="3" fillId="5" borderId="0" xfId="0" applyFont="1" applyFill="1"/>
    <xf numFmtId="0" fontId="4" fillId="5" borderId="0" xfId="0" applyFont="1" applyFill="1"/>
    <xf numFmtId="0" fontId="3" fillId="0" borderId="0" xfId="0" applyFont="1" applyFill="1" applyAlignment="1"/>
    <xf numFmtId="0" fontId="11" fillId="5" borderId="0" xfId="0" applyFont="1" applyFill="1"/>
    <xf numFmtId="0" fontId="0" fillId="5" borderId="0" xfId="0" applyFill="1"/>
    <xf numFmtId="0" fontId="3" fillId="5" borderId="0" xfId="0" applyFont="1" applyFill="1" applyAlignment="1"/>
    <xf numFmtId="0" fontId="4" fillId="5" borderId="0" xfId="0" applyFont="1" applyFill="1" applyAlignment="1"/>
    <xf numFmtId="0" fontId="3" fillId="5" borderId="0" xfId="0" applyFont="1" applyFill="1" applyAlignment="1">
      <alignment horizontal="left"/>
    </xf>
    <xf numFmtId="0" fontId="20" fillId="5" borderId="0" xfId="0" applyFont="1" applyFill="1"/>
    <xf numFmtId="0" fontId="3" fillId="0" borderId="0" xfId="0" applyFont="1" applyFill="1" applyAlignment="1">
      <alignment horizontal="left"/>
    </xf>
    <xf numFmtId="0" fontId="20" fillId="0" borderId="0" xfId="0" applyFont="1"/>
    <xf numFmtId="0" fontId="12" fillId="0" borderId="0" xfId="0" applyFont="1" applyFill="1"/>
    <xf numFmtId="0" fontId="14" fillId="0" borderId="1" xfId="0" applyFont="1" applyFill="1" applyBorder="1"/>
    <xf numFmtId="0" fontId="14" fillId="0" borderId="7" xfId="0" applyFont="1" applyFill="1" applyBorder="1"/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 shrinkToFit="1"/>
    </xf>
    <xf numFmtId="0" fontId="21" fillId="0" borderId="1" xfId="0" applyFont="1" applyFill="1" applyBorder="1" applyAlignment="1"/>
    <xf numFmtId="0" fontId="22" fillId="0" borderId="1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Border="1"/>
    <xf numFmtId="0" fontId="4" fillId="0" borderId="1" xfId="0" applyFont="1" applyFill="1" applyBorder="1" applyAlignment="1"/>
    <xf numFmtId="0" fontId="15" fillId="0" borderId="1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Fill="1" applyBorder="1"/>
    <xf numFmtId="0" fontId="16" fillId="0" borderId="0" xfId="0" applyFont="1" applyFill="1" applyBorder="1" applyAlignment="1">
      <alignment horizontal="right"/>
    </xf>
    <xf numFmtId="0" fontId="11" fillId="0" borderId="0" xfId="0" applyFont="1"/>
    <xf numFmtId="0" fontId="0" fillId="0" borderId="0" xfId="0" applyFill="1" applyBorder="1"/>
    <xf numFmtId="0" fontId="0" fillId="0" borderId="0" xfId="0" applyFill="1"/>
    <xf numFmtId="0" fontId="17" fillId="0" borderId="0" xfId="0" applyFont="1" applyFill="1"/>
    <xf numFmtId="0" fontId="18" fillId="0" borderId="0" xfId="0" applyFont="1" applyFill="1"/>
    <xf numFmtId="0" fontId="3" fillId="5" borderId="0" xfId="0" applyFont="1" applyFill="1" applyAlignment="1">
      <alignment vertical="top"/>
    </xf>
    <xf numFmtId="0" fontId="3" fillId="0" borderId="0" xfId="0" applyFont="1" applyFill="1" applyProtection="1">
      <protection locked="0"/>
    </xf>
    <xf numFmtId="0" fontId="3" fillId="0" borderId="0" xfId="0" applyFont="1" applyBorder="1" applyAlignment="1">
      <alignment wrapText="1"/>
    </xf>
    <xf numFmtId="0" fontId="7" fillId="0" borderId="1" xfId="0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/>
    </xf>
    <xf numFmtId="165" fontId="8" fillId="0" borderId="1" xfId="1" applyNumberFormat="1" applyFont="1" applyFill="1" applyBorder="1" applyAlignment="1">
      <alignment horizontal="center" vertical="center"/>
    </xf>
    <xf numFmtId="165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8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1" fontId="8" fillId="5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textRotation="90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7" fillId="6" borderId="1" xfId="0" applyNumberFormat="1" applyFont="1" applyFill="1" applyBorder="1" applyAlignment="1">
      <alignment horizontal="center" vertical="center" wrapText="1"/>
    </xf>
    <xf numFmtId="164" fontId="7" fillId="6" borderId="1" xfId="0" applyNumberFormat="1" applyFont="1" applyFill="1" applyBorder="1" applyAlignment="1">
      <alignment horizontal="center" vertical="center" wrapText="1"/>
    </xf>
    <xf numFmtId="0" fontId="7" fillId="5" borderId="1" xfId="0" applyNumberFormat="1" applyFont="1" applyFill="1" applyBorder="1" applyAlignment="1">
      <alignment horizontal="center" vertical="center" wrapText="1"/>
    </xf>
    <xf numFmtId="164" fontId="7" fillId="5" borderId="1" xfId="0" applyNumberFormat="1" applyFont="1" applyFill="1" applyBorder="1" applyAlignment="1">
      <alignment horizontal="center" vertical="center" wrapText="1"/>
    </xf>
    <xf numFmtId="1" fontId="7" fillId="5" borderId="1" xfId="0" applyNumberFormat="1" applyFont="1" applyFill="1" applyBorder="1" applyAlignment="1">
      <alignment horizontal="center" vertical="center" wrapText="1"/>
    </xf>
    <xf numFmtId="1" fontId="7" fillId="6" borderId="1" xfId="0" applyNumberFormat="1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/>
    </xf>
    <xf numFmtId="164" fontId="7" fillId="6" borderId="1" xfId="0" applyNumberFormat="1" applyFont="1" applyFill="1" applyBorder="1" applyAlignment="1">
      <alignment horizontal="center" vertical="center"/>
    </xf>
    <xf numFmtId="0" fontId="7" fillId="6" borderId="1" xfId="0" applyNumberFormat="1" applyFont="1" applyFill="1" applyBorder="1" applyAlignment="1">
      <alignment horizontal="center" vertical="center"/>
    </xf>
    <xf numFmtId="0" fontId="9" fillId="6" borderId="1" xfId="0" applyNumberFormat="1" applyFont="1" applyFill="1" applyBorder="1" applyAlignment="1">
      <alignment horizontal="center" vertical="center"/>
    </xf>
    <xf numFmtId="0" fontId="8" fillId="6" borderId="1" xfId="1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65" fontId="7" fillId="5" borderId="1" xfId="0" applyNumberFormat="1" applyFont="1" applyFill="1" applyBorder="1" applyAlignment="1">
      <alignment horizontal="center" vertical="center"/>
    </xf>
    <xf numFmtId="0" fontId="7" fillId="5" borderId="1" xfId="0" applyNumberFormat="1" applyFont="1" applyFill="1" applyBorder="1" applyAlignment="1">
      <alignment horizontal="center" vertical="center"/>
    </xf>
    <xf numFmtId="0" fontId="8" fillId="5" borderId="1" xfId="0" applyNumberFormat="1" applyFont="1" applyFill="1" applyBorder="1" applyAlignment="1">
      <alignment horizontal="center" vertical="center" wrapText="1"/>
    </xf>
    <xf numFmtId="0" fontId="4" fillId="5" borderId="1" xfId="1" applyNumberFormat="1" applyFont="1" applyFill="1" applyBorder="1" applyAlignment="1">
      <alignment horizontal="center" vertical="center"/>
    </xf>
    <xf numFmtId="164" fontId="7" fillId="5" borderId="1" xfId="0" applyNumberFormat="1" applyFont="1" applyFill="1" applyBorder="1" applyAlignment="1">
      <alignment horizontal="center" vertical="center"/>
    </xf>
    <xf numFmtId="165" fontId="7" fillId="5" borderId="1" xfId="0" applyNumberFormat="1" applyFont="1" applyFill="1" applyBorder="1" applyAlignment="1">
      <alignment horizontal="center" vertical="center" wrapText="1"/>
    </xf>
    <xf numFmtId="165" fontId="8" fillId="5" borderId="1" xfId="0" applyNumberFormat="1" applyFont="1" applyFill="1" applyBorder="1" applyAlignment="1">
      <alignment horizontal="center" vertical="center" wrapText="1"/>
    </xf>
    <xf numFmtId="165" fontId="8" fillId="5" borderId="1" xfId="0" applyNumberFormat="1" applyFont="1" applyFill="1" applyBorder="1" applyAlignment="1">
      <alignment horizontal="center" vertical="center"/>
    </xf>
    <xf numFmtId="165" fontId="7" fillId="6" borderId="1" xfId="0" applyNumberFormat="1" applyFont="1" applyFill="1" applyBorder="1" applyAlignment="1">
      <alignment horizontal="center" vertical="center" wrapText="1"/>
    </xf>
    <xf numFmtId="49" fontId="8" fillId="6" borderId="1" xfId="0" applyNumberFormat="1" applyFont="1" applyFill="1" applyBorder="1" applyAlignment="1">
      <alignment horizontal="center" vertical="center" wrapText="1"/>
    </xf>
    <xf numFmtId="49" fontId="7" fillId="5" borderId="1" xfId="0" applyNumberFormat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textRotation="90" wrapText="1"/>
    </xf>
    <xf numFmtId="0" fontId="7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8" fillId="5" borderId="1" xfId="0" quotePrefix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3" fillId="5" borderId="1" xfId="1" quotePrefix="1" applyFont="1" applyFill="1" applyBorder="1" applyAlignment="1">
      <alignment horizontal="center" vertical="center"/>
    </xf>
    <xf numFmtId="0" fontId="4" fillId="5" borderId="1" xfId="1" quotePrefix="1" applyFont="1" applyFill="1" applyBorder="1" applyAlignment="1">
      <alignment horizontal="center" vertical="center"/>
    </xf>
    <xf numFmtId="0" fontId="0" fillId="4" borderId="0" xfId="0" applyFont="1" applyFill="1" applyAlignment="1">
      <alignment horizontal="center" vertical="center"/>
    </xf>
    <xf numFmtId="49" fontId="7" fillId="6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wrapText="1"/>
    </xf>
    <xf numFmtId="0" fontId="14" fillId="0" borderId="13" xfId="0" applyFont="1" applyFill="1" applyBorder="1" applyAlignment="1">
      <alignment horizontal="center" textRotation="90" wrapText="1"/>
    </xf>
    <xf numFmtId="0" fontId="14" fillId="0" borderId="14" xfId="0" applyFont="1" applyFill="1" applyBorder="1" applyAlignment="1">
      <alignment horizontal="center" textRotation="90" wrapText="1"/>
    </xf>
    <xf numFmtId="0" fontId="3" fillId="0" borderId="0" xfId="0" applyFont="1" applyAlignment="1">
      <alignment horizontal="center" wrapText="1"/>
    </xf>
    <xf numFmtId="0" fontId="13" fillId="0" borderId="13" xfId="0" applyFont="1" applyBorder="1" applyAlignment="1">
      <alignment textRotation="90"/>
    </xf>
    <xf numFmtId="0" fontId="13" fillId="0" borderId="14" xfId="0" applyFont="1" applyBorder="1" applyAlignment="1">
      <alignment textRotation="90"/>
    </xf>
    <xf numFmtId="0" fontId="13" fillId="0" borderId="8" xfId="0" applyFont="1" applyFill="1" applyBorder="1" applyAlignment="1">
      <alignment horizontal="center"/>
    </xf>
    <xf numFmtId="0" fontId="13" fillId="0" borderId="6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14" fillId="0" borderId="13" xfId="0" applyFont="1" applyFill="1" applyBorder="1" applyAlignment="1">
      <alignment textRotation="90" wrapText="1"/>
    </xf>
    <xf numFmtId="0" fontId="14" fillId="0" borderId="14" xfId="0" applyFont="1" applyFill="1" applyBorder="1" applyAlignment="1">
      <alignment textRotation="90" wrapText="1"/>
    </xf>
    <xf numFmtId="0" fontId="14" fillId="0" borderId="15" xfId="0" applyFont="1" applyFill="1" applyBorder="1" applyAlignment="1">
      <alignment horizontal="center" textRotation="90" wrapText="1"/>
    </xf>
    <xf numFmtId="0" fontId="14" fillId="0" borderId="16" xfId="0" applyFont="1" applyFill="1" applyBorder="1" applyAlignment="1">
      <alignment horizontal="center" textRotation="90" wrapText="1"/>
    </xf>
    <xf numFmtId="0" fontId="3" fillId="0" borderId="8" xfId="0" applyFont="1" applyFill="1" applyBorder="1" applyAlignment="1">
      <alignment horizontal="center" shrinkToFit="1"/>
    </xf>
    <xf numFmtId="0" fontId="3" fillId="0" borderId="6" xfId="0" applyFont="1" applyFill="1" applyBorder="1" applyAlignment="1">
      <alignment horizontal="center" shrinkToFit="1"/>
    </xf>
    <xf numFmtId="0" fontId="3" fillId="0" borderId="7" xfId="0" applyFont="1" applyFill="1" applyBorder="1" applyAlignment="1">
      <alignment horizontal="center" shrinkToFit="1"/>
    </xf>
    <xf numFmtId="0" fontId="14" fillId="0" borderId="13" xfId="0" applyFont="1" applyFill="1" applyBorder="1" applyAlignment="1">
      <alignment horizontal="center" vertical="center" textRotation="90" wrapText="1"/>
    </xf>
    <xf numFmtId="0" fontId="14" fillId="0" borderId="14" xfId="0" applyFont="1" applyFill="1" applyBorder="1" applyAlignment="1">
      <alignment horizontal="center" vertical="center" textRotation="90" wrapText="1"/>
    </xf>
    <xf numFmtId="0" fontId="19" fillId="0" borderId="0" xfId="0" applyFont="1" applyFill="1" applyAlignment="1">
      <alignment horizontal="center" vertical="center" wrapText="1"/>
    </xf>
    <xf numFmtId="0" fontId="19" fillId="0" borderId="0" xfId="0" applyNumberFormat="1" applyFont="1" applyFill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textRotation="90" wrapText="1"/>
    </xf>
    <xf numFmtId="0" fontId="8" fillId="0" borderId="22" xfId="0" applyFont="1" applyFill="1" applyBorder="1" applyAlignment="1">
      <alignment horizontal="center" vertical="center" textRotation="90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textRotation="90" wrapText="1"/>
    </xf>
    <xf numFmtId="0" fontId="8" fillId="0" borderId="3" xfId="0" applyFont="1" applyFill="1" applyBorder="1" applyAlignment="1">
      <alignment horizontal="center" vertical="center" textRotation="90" wrapText="1"/>
    </xf>
    <xf numFmtId="0" fontId="8" fillId="0" borderId="19" xfId="0" applyFont="1" applyFill="1" applyBorder="1" applyAlignment="1">
      <alignment horizontal="center" vertical="center" textRotation="90" wrapText="1"/>
    </xf>
    <xf numFmtId="0" fontId="8" fillId="0" borderId="20" xfId="0" applyFont="1" applyFill="1" applyBorder="1" applyAlignment="1">
      <alignment horizontal="center" vertical="center" textRotation="90" wrapText="1"/>
    </xf>
    <xf numFmtId="0" fontId="8" fillId="0" borderId="17" xfId="0" applyFont="1" applyFill="1" applyBorder="1" applyAlignment="1">
      <alignment horizontal="center" vertical="center" textRotation="90" wrapText="1"/>
    </xf>
    <xf numFmtId="0" fontId="8" fillId="0" borderId="23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textRotation="90" wrapText="1"/>
    </xf>
    <xf numFmtId="0" fontId="8" fillId="0" borderId="24" xfId="0" applyFont="1" applyFill="1" applyBorder="1" applyAlignment="1">
      <alignment horizontal="center" vertical="center" textRotation="90" wrapText="1"/>
    </xf>
    <xf numFmtId="0" fontId="8" fillId="0" borderId="26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textRotation="90" wrapText="1"/>
    </xf>
    <xf numFmtId="0" fontId="8" fillId="0" borderId="0" xfId="0" applyFont="1" applyFill="1" applyBorder="1" applyAlignment="1">
      <alignment horizontal="center" vertical="center" textRotation="90" wrapText="1"/>
    </xf>
    <xf numFmtId="0" fontId="8" fillId="0" borderId="25" xfId="0" applyFont="1" applyFill="1" applyBorder="1" applyAlignment="1">
      <alignment horizontal="center" vertical="center" textRotation="90" wrapText="1"/>
    </xf>
    <xf numFmtId="0" fontId="8" fillId="0" borderId="21" xfId="0" applyNumberFormat="1" applyFont="1" applyFill="1" applyBorder="1" applyAlignment="1">
      <alignment horizontal="center" vertical="center" wrapText="1"/>
    </xf>
    <xf numFmtId="0" fontId="8" fillId="0" borderId="18" xfId="0" applyNumberFormat="1" applyFont="1" applyFill="1" applyBorder="1" applyAlignment="1">
      <alignment horizontal="center" vertical="center" wrapText="1"/>
    </xf>
    <xf numFmtId="0" fontId="8" fillId="0" borderId="26" xfId="0" applyNumberFormat="1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 textRotation="90" wrapText="1"/>
    </xf>
    <xf numFmtId="0" fontId="8" fillId="0" borderId="3" xfId="0" applyNumberFormat="1" applyFont="1" applyFill="1" applyBorder="1" applyAlignment="1">
      <alignment horizontal="center" vertical="center" textRotation="90" wrapText="1"/>
    </xf>
    <xf numFmtId="0" fontId="8" fillId="0" borderId="23" xfId="0" applyNumberFormat="1" applyFont="1" applyFill="1" applyBorder="1" applyAlignment="1">
      <alignment horizontal="center" vertical="center" textRotation="90" wrapText="1"/>
    </xf>
    <xf numFmtId="0" fontId="8" fillId="0" borderId="22" xfId="0" applyNumberFormat="1" applyFont="1" applyFill="1" applyBorder="1" applyAlignment="1">
      <alignment horizontal="center" vertical="center" wrapText="1"/>
    </xf>
    <xf numFmtId="0" fontId="8" fillId="0" borderId="25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I67"/>
  <sheetViews>
    <sheetView tabSelected="1" topLeftCell="A4" workbookViewId="0">
      <selection activeCell="AX35" sqref="AX35"/>
    </sheetView>
  </sheetViews>
  <sheetFormatPr defaultRowHeight="12.75"/>
  <cols>
    <col min="1" max="53" width="2.83203125" customWidth="1"/>
    <col min="54" max="55" width="6.5" customWidth="1"/>
    <col min="56" max="57" width="7.5" customWidth="1"/>
    <col min="58" max="61" width="6.5" customWidth="1"/>
    <col min="62" max="64" width="4.83203125" customWidth="1"/>
  </cols>
  <sheetData>
    <row r="1" spans="1:61" ht="15" customHeight="1">
      <c r="A1" s="146" t="s">
        <v>52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/>
      <c r="AG1" s="146"/>
      <c r="AH1" s="146"/>
      <c r="AI1" s="146"/>
      <c r="AJ1" s="146"/>
      <c r="AK1" s="146"/>
      <c r="AL1" s="146"/>
      <c r="AM1" s="146"/>
      <c r="AN1" s="146"/>
      <c r="AO1" s="146"/>
      <c r="AP1" s="146"/>
      <c r="AQ1" s="146"/>
      <c r="AR1" s="146"/>
      <c r="AS1" s="146"/>
      <c r="AT1" s="146"/>
      <c r="AU1" s="146"/>
      <c r="AV1" s="146"/>
      <c r="AW1" s="146"/>
      <c r="AX1" s="146"/>
      <c r="AY1" s="146"/>
      <c r="AZ1" s="146"/>
      <c r="BA1" s="146"/>
      <c r="BB1" s="146"/>
      <c r="BC1" s="146"/>
      <c r="BD1" s="146"/>
      <c r="BE1" s="146"/>
      <c r="BF1" s="146"/>
      <c r="BG1" s="146"/>
      <c r="BH1" s="146"/>
    </row>
    <row r="2" spans="1:61" ht="15" customHeight="1">
      <c r="A2" s="14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  <c r="AD2" s="146"/>
      <c r="AE2" s="146"/>
      <c r="AF2" s="146"/>
      <c r="AG2" s="146"/>
      <c r="AH2" s="146"/>
      <c r="AI2" s="146"/>
      <c r="AJ2" s="146"/>
      <c r="AK2" s="146"/>
      <c r="AL2" s="146"/>
      <c r="AM2" s="146"/>
      <c r="AN2" s="146"/>
      <c r="AO2" s="146"/>
      <c r="AP2" s="146"/>
      <c r="AQ2" s="146"/>
      <c r="AR2" s="146"/>
      <c r="AS2" s="146"/>
      <c r="AT2" s="146"/>
      <c r="AU2" s="146"/>
      <c r="AV2" s="146"/>
      <c r="AW2" s="146"/>
      <c r="AX2" s="146"/>
      <c r="AY2" s="146"/>
      <c r="AZ2" s="146"/>
      <c r="BA2" s="146"/>
      <c r="BB2" s="146"/>
      <c r="BC2" s="146"/>
      <c r="BD2" s="146"/>
      <c r="BE2" s="146"/>
      <c r="BF2" s="146"/>
      <c r="BG2" s="146"/>
      <c r="BH2" s="146"/>
    </row>
    <row r="3" spans="1:61" ht="15" customHeight="1">
      <c r="A3" s="14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  <c r="AB3" s="146"/>
      <c r="AC3" s="146"/>
      <c r="AD3" s="146"/>
      <c r="AE3" s="146"/>
      <c r="AF3" s="146"/>
      <c r="AG3" s="146"/>
      <c r="AH3" s="146"/>
      <c r="AI3" s="146"/>
      <c r="AJ3" s="146"/>
      <c r="AK3" s="146"/>
      <c r="AL3" s="146"/>
      <c r="AM3" s="146"/>
      <c r="AN3" s="146"/>
      <c r="AO3" s="146"/>
      <c r="AP3" s="146"/>
      <c r="AQ3" s="146"/>
      <c r="AR3" s="146"/>
      <c r="AS3" s="146"/>
      <c r="AT3" s="146"/>
      <c r="AU3" s="146"/>
      <c r="AV3" s="146"/>
      <c r="AW3" s="146"/>
      <c r="AX3" s="146"/>
      <c r="AY3" s="146"/>
      <c r="AZ3" s="146"/>
      <c r="BA3" s="146"/>
      <c r="BB3" s="146"/>
      <c r="BC3" s="146"/>
      <c r="BD3" s="146"/>
      <c r="BE3" s="146"/>
      <c r="BF3" s="146"/>
      <c r="BG3" s="146"/>
      <c r="BH3" s="146"/>
    </row>
    <row r="4" spans="1:61" ht="15" customHeigh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4"/>
      <c r="Q4" s="34"/>
      <c r="R4" s="34"/>
      <c r="S4" s="34"/>
      <c r="T4" s="34"/>
      <c r="U4" s="34"/>
      <c r="V4" s="34"/>
      <c r="W4" s="34"/>
      <c r="X4" s="34"/>
      <c r="Y4" s="35"/>
      <c r="Z4" s="34" t="s">
        <v>53</v>
      </c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6" t="s">
        <v>54</v>
      </c>
      <c r="BB4" s="36"/>
      <c r="BC4" s="36"/>
      <c r="BD4" s="36"/>
      <c r="BE4" s="36"/>
      <c r="BF4" s="36"/>
      <c r="BG4" s="36"/>
      <c r="BH4" s="36"/>
      <c r="BI4" s="34"/>
    </row>
    <row r="5" spans="1:61" ht="15" customHeight="1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3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8" t="s">
        <v>55</v>
      </c>
      <c r="BB5" s="38"/>
      <c r="BC5" s="38"/>
      <c r="BD5" s="38"/>
      <c r="BE5" s="38"/>
      <c r="BF5" s="38"/>
      <c r="BG5" s="38"/>
      <c r="BH5" s="38"/>
      <c r="BI5" s="39"/>
    </row>
    <row r="6" spans="1:61" ht="15" customHeight="1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3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40"/>
      <c r="BB6" s="40"/>
      <c r="BC6" s="40"/>
      <c r="BD6" s="40"/>
      <c r="BE6" s="40"/>
      <c r="BF6" s="40" t="s">
        <v>56</v>
      </c>
      <c r="BG6" s="40"/>
      <c r="BH6" s="40"/>
      <c r="BI6" s="37"/>
    </row>
    <row r="7" spans="1:61" ht="15" customHeight="1">
      <c r="A7" s="37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4"/>
      <c r="Q7" s="34"/>
      <c r="R7" s="34"/>
      <c r="S7" s="34"/>
      <c r="T7" s="34"/>
      <c r="U7" s="34"/>
      <c r="V7" s="34"/>
      <c r="W7" s="34"/>
      <c r="X7" s="34"/>
      <c r="Y7" s="34" t="s">
        <v>57</v>
      </c>
      <c r="Z7" s="41"/>
      <c r="AA7" s="34"/>
      <c r="AB7" s="41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42" t="s">
        <v>102</v>
      </c>
      <c r="BB7" s="43"/>
      <c r="BC7" s="43"/>
      <c r="BD7" s="43">
        <v>2014</v>
      </c>
      <c r="BE7" s="43"/>
      <c r="BF7" s="43"/>
      <c r="BG7" s="43"/>
      <c r="BH7" s="44"/>
      <c r="BI7" s="33"/>
    </row>
    <row r="8" spans="1:61" ht="15" customHeight="1">
      <c r="A8" s="33"/>
      <c r="B8" s="33"/>
      <c r="C8" s="33"/>
      <c r="D8" s="33"/>
      <c r="E8" s="33"/>
      <c r="F8" s="33"/>
      <c r="G8" s="33"/>
      <c r="H8" s="33"/>
      <c r="I8" s="33"/>
      <c r="J8" s="33"/>
      <c r="K8" s="37"/>
      <c r="L8" s="37"/>
      <c r="M8" s="37"/>
      <c r="N8" s="37"/>
      <c r="O8" s="37"/>
      <c r="P8" s="39"/>
      <c r="Q8" s="37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45"/>
      <c r="AT8" s="45"/>
      <c r="AU8" s="39"/>
      <c r="AV8" s="39"/>
      <c r="AW8" s="39"/>
      <c r="AX8" s="39"/>
      <c r="AY8" s="39"/>
      <c r="AZ8" s="39"/>
      <c r="BA8" s="38"/>
      <c r="BB8" s="38"/>
      <c r="BC8" s="38"/>
      <c r="BD8" s="38"/>
      <c r="BE8" s="38"/>
      <c r="BF8" s="38"/>
      <c r="BG8" s="36"/>
      <c r="BH8" s="36"/>
      <c r="BI8" s="33"/>
    </row>
    <row r="9" spans="1:61" ht="15" customHeight="1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7"/>
      <c r="Q9" s="46" t="s">
        <v>107</v>
      </c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8"/>
      <c r="AT9" s="48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6"/>
    </row>
    <row r="10" spans="1:61" ht="15" customHeight="1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9"/>
      <c r="P10" s="39"/>
      <c r="Q10" s="49"/>
      <c r="R10" s="49"/>
      <c r="S10" s="39"/>
      <c r="T10" s="39"/>
      <c r="U10" s="3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5"/>
      <c r="AT10" s="45"/>
      <c r="AU10" s="45"/>
      <c r="AV10" s="45"/>
      <c r="AW10" s="45"/>
      <c r="AX10" s="45"/>
      <c r="AY10" s="45"/>
      <c r="AZ10" s="45"/>
      <c r="BA10" s="45"/>
      <c r="BB10" s="41"/>
      <c r="BC10" s="41"/>
      <c r="BD10" s="41"/>
      <c r="BE10" s="41"/>
      <c r="BF10" s="41"/>
      <c r="BG10" s="41"/>
      <c r="BH10" s="41"/>
    </row>
    <row r="11" spans="1:61" ht="15" customHeight="1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9"/>
      <c r="P11" s="39"/>
      <c r="Q11" s="49"/>
      <c r="R11" s="49"/>
      <c r="S11" s="39"/>
      <c r="T11" s="39"/>
      <c r="U11" s="3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5"/>
      <c r="AT11" s="45"/>
      <c r="AU11" s="45"/>
      <c r="AV11" s="45"/>
      <c r="AW11" s="45"/>
      <c r="AX11" s="45"/>
      <c r="AY11" s="45"/>
      <c r="AZ11" s="45"/>
      <c r="BA11" s="45"/>
      <c r="BB11" s="41"/>
      <c r="BC11" s="41"/>
      <c r="BD11" s="41"/>
      <c r="BE11" s="41"/>
      <c r="BF11" s="41"/>
      <c r="BG11" s="41"/>
      <c r="BH11" s="41"/>
    </row>
    <row r="12" spans="1:61" ht="15" customHeight="1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82" t="s">
        <v>58</v>
      </c>
      <c r="X12" s="82"/>
      <c r="Y12" s="82"/>
      <c r="Z12" s="82"/>
      <c r="AA12" s="82"/>
      <c r="AB12" s="82"/>
      <c r="AC12" s="82"/>
      <c r="AD12" s="82"/>
      <c r="AE12" s="82"/>
      <c r="AF12" s="82"/>
      <c r="AG12" s="82"/>
      <c r="AH12" s="82"/>
      <c r="AI12" s="82"/>
      <c r="AJ12" s="82"/>
      <c r="AK12" s="82"/>
      <c r="AL12" s="82"/>
      <c r="AM12" s="82"/>
      <c r="AN12" s="82"/>
      <c r="AO12" s="82"/>
      <c r="AP12" s="82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D12" s="50"/>
      <c r="BE12" s="50"/>
      <c r="BF12" s="50"/>
      <c r="BG12" s="48"/>
      <c r="BH12" s="48"/>
      <c r="BI12" s="51"/>
    </row>
    <row r="13" spans="1:61" ht="15" customHeight="1">
      <c r="A13" s="47"/>
      <c r="B13" s="52" t="s">
        <v>170</v>
      </c>
      <c r="C13" s="52"/>
      <c r="D13" s="52"/>
      <c r="E13" s="52"/>
      <c r="F13" s="52"/>
      <c r="G13" s="52"/>
      <c r="H13" s="52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82"/>
      <c r="X13" s="82"/>
      <c r="Y13" s="82"/>
      <c r="Z13" s="82"/>
      <c r="AA13" s="82"/>
      <c r="AB13" s="82"/>
      <c r="AC13" s="82"/>
      <c r="AD13" s="82"/>
      <c r="AE13" s="82"/>
      <c r="AF13" s="82"/>
      <c r="AG13" s="82"/>
      <c r="AH13" s="82"/>
      <c r="AI13" s="82"/>
      <c r="AJ13" s="82"/>
      <c r="AK13" s="82"/>
      <c r="AL13" s="82"/>
      <c r="AM13" s="82"/>
      <c r="AN13" s="82"/>
      <c r="AO13" s="82"/>
      <c r="AP13" s="82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51"/>
    </row>
    <row r="14" spans="1:61" ht="15" customHeight="1">
      <c r="A14" s="47"/>
      <c r="B14" s="52" t="s">
        <v>169</v>
      </c>
      <c r="C14" s="52"/>
      <c r="D14" s="52"/>
      <c r="E14" s="52"/>
      <c r="F14" s="52"/>
      <c r="G14" s="52"/>
      <c r="H14" s="52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53"/>
      <c r="X14" s="53"/>
      <c r="Y14" s="53"/>
      <c r="Z14" s="53"/>
      <c r="AA14" s="53"/>
      <c r="AB14" s="53"/>
      <c r="AC14" s="53"/>
      <c r="AD14" s="53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7"/>
      <c r="BH14" s="47"/>
      <c r="BI14" s="51"/>
    </row>
    <row r="15" spans="1:61" ht="15" customHeight="1">
      <c r="A15" s="47"/>
      <c r="B15" s="54" t="s">
        <v>168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8"/>
      <c r="AX15" s="48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55"/>
    </row>
    <row r="16" spans="1:61" ht="15" customHeight="1">
      <c r="A16" s="34"/>
      <c r="B16" s="56" t="s">
        <v>59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41"/>
      <c r="AX16" s="41"/>
      <c r="AY16" s="39"/>
      <c r="AZ16" s="39"/>
      <c r="BA16" s="39"/>
      <c r="BB16" s="39"/>
      <c r="BC16" s="39"/>
      <c r="BD16" s="39"/>
      <c r="BE16" s="39"/>
      <c r="BF16" s="39"/>
      <c r="BG16" s="34"/>
      <c r="BH16" s="34"/>
      <c r="BI16" s="57"/>
    </row>
    <row r="17" spans="1:61" ht="15" customHeight="1">
      <c r="A17" s="34"/>
      <c r="B17" s="56"/>
      <c r="C17" s="39"/>
      <c r="D17" s="39"/>
      <c r="E17" s="39"/>
      <c r="F17" s="39"/>
      <c r="G17" s="39"/>
      <c r="H17" s="39"/>
      <c r="I17" s="39"/>
      <c r="J17" s="39"/>
      <c r="K17" s="39"/>
      <c r="L17" s="58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4" t="s">
        <v>61</v>
      </c>
      <c r="Z17" s="39"/>
      <c r="AA17" s="39"/>
      <c r="AB17" s="39"/>
      <c r="AC17" s="39"/>
      <c r="AD17" s="39"/>
      <c r="AE17" s="39"/>
      <c r="AF17" s="39"/>
      <c r="AG17" s="39"/>
      <c r="AH17" s="39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41"/>
      <c r="AX17" s="41"/>
      <c r="AY17" s="39" t="s">
        <v>60</v>
      </c>
      <c r="AZ17" s="39"/>
      <c r="BA17" s="39"/>
      <c r="BB17" s="83"/>
      <c r="BC17" s="83"/>
      <c r="BD17" s="83"/>
      <c r="BE17" s="83"/>
      <c r="BF17" s="39"/>
      <c r="BG17" s="34"/>
      <c r="BH17" s="34"/>
    </row>
    <row r="18" spans="1:61" ht="15" customHeight="1">
      <c r="A18" s="34"/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41"/>
      <c r="AX18" s="41"/>
      <c r="AY18" s="45"/>
      <c r="AZ18" s="49" t="s">
        <v>62</v>
      </c>
      <c r="BA18" s="39"/>
      <c r="BB18" s="83"/>
      <c r="BC18" s="83"/>
      <c r="BD18" s="83"/>
      <c r="BE18" s="83"/>
      <c r="BF18" s="39"/>
      <c r="BG18" s="34"/>
      <c r="BH18" s="34"/>
    </row>
    <row r="19" spans="1:61" ht="15" customHeight="1">
      <c r="A19" s="147" t="s">
        <v>63</v>
      </c>
      <c r="B19" s="149" t="s">
        <v>64</v>
      </c>
      <c r="C19" s="150"/>
      <c r="D19" s="150"/>
      <c r="E19" s="151"/>
      <c r="F19" s="152" t="s">
        <v>65</v>
      </c>
      <c r="G19" s="153"/>
      <c r="H19" s="153"/>
      <c r="I19" s="153"/>
      <c r="J19" s="154"/>
      <c r="K19" s="152" t="s">
        <v>66</v>
      </c>
      <c r="L19" s="153"/>
      <c r="M19" s="153"/>
      <c r="N19" s="154"/>
      <c r="O19" s="152" t="s">
        <v>67</v>
      </c>
      <c r="P19" s="153"/>
      <c r="Q19" s="153"/>
      <c r="R19" s="153"/>
      <c r="S19" s="154"/>
      <c r="T19" s="152" t="s">
        <v>68</v>
      </c>
      <c r="U19" s="153"/>
      <c r="V19" s="153"/>
      <c r="W19" s="153"/>
      <c r="X19" s="154"/>
      <c r="Y19" s="152" t="s">
        <v>69</v>
      </c>
      <c r="Z19" s="153"/>
      <c r="AA19" s="153"/>
      <c r="AB19" s="154"/>
      <c r="AC19" s="152" t="s">
        <v>70</v>
      </c>
      <c r="AD19" s="153"/>
      <c r="AE19" s="153"/>
      <c r="AF19" s="154"/>
      <c r="AG19" s="152" t="s">
        <v>71</v>
      </c>
      <c r="AH19" s="153"/>
      <c r="AI19" s="153"/>
      <c r="AJ19" s="154"/>
      <c r="AK19" s="152" t="s">
        <v>72</v>
      </c>
      <c r="AL19" s="153"/>
      <c r="AM19" s="153"/>
      <c r="AN19" s="153"/>
      <c r="AO19" s="154"/>
      <c r="AP19" s="152" t="s">
        <v>73</v>
      </c>
      <c r="AQ19" s="153"/>
      <c r="AR19" s="153"/>
      <c r="AS19" s="154"/>
      <c r="AT19" s="152" t="s">
        <v>74</v>
      </c>
      <c r="AU19" s="153"/>
      <c r="AV19" s="153"/>
      <c r="AW19" s="154"/>
      <c r="AX19" s="152" t="s">
        <v>75</v>
      </c>
      <c r="AY19" s="153"/>
      <c r="AZ19" s="153"/>
      <c r="BA19" s="154"/>
      <c r="BB19" s="155" t="s">
        <v>76</v>
      </c>
      <c r="BC19" s="144" t="s">
        <v>77</v>
      </c>
      <c r="BD19" s="157" t="s">
        <v>78</v>
      </c>
      <c r="BE19" s="144" t="s">
        <v>173</v>
      </c>
      <c r="BF19" s="157" t="s">
        <v>185</v>
      </c>
      <c r="BG19" s="155" t="s">
        <v>79</v>
      </c>
      <c r="BH19" s="144" t="s">
        <v>80</v>
      </c>
      <c r="BI19" s="162" t="s">
        <v>17</v>
      </c>
    </row>
    <row r="20" spans="1:61" ht="57.95" customHeight="1">
      <c r="A20" s="148"/>
      <c r="B20" s="59">
        <v>1</v>
      </c>
      <c r="C20" s="59">
        <v>2</v>
      </c>
      <c r="D20" s="59">
        <v>3</v>
      </c>
      <c r="E20" s="59">
        <v>4</v>
      </c>
      <c r="F20" s="59">
        <v>5</v>
      </c>
      <c r="G20" s="59">
        <v>6</v>
      </c>
      <c r="H20" s="59">
        <v>7</v>
      </c>
      <c r="I20" s="59">
        <v>8</v>
      </c>
      <c r="J20" s="59">
        <v>9</v>
      </c>
      <c r="K20" s="59">
        <v>10</v>
      </c>
      <c r="L20" s="59">
        <v>11</v>
      </c>
      <c r="M20" s="59">
        <v>12</v>
      </c>
      <c r="N20" s="59">
        <v>13</v>
      </c>
      <c r="O20" s="59">
        <v>14</v>
      </c>
      <c r="P20" s="59">
        <v>15</v>
      </c>
      <c r="Q20" s="59">
        <v>16</v>
      </c>
      <c r="R20" s="59">
        <v>17</v>
      </c>
      <c r="S20" s="59">
        <v>18</v>
      </c>
      <c r="T20" s="59">
        <v>19</v>
      </c>
      <c r="U20" s="59">
        <v>20</v>
      </c>
      <c r="V20" s="59">
        <v>21</v>
      </c>
      <c r="W20" s="59">
        <v>22</v>
      </c>
      <c r="X20" s="59">
        <v>23</v>
      </c>
      <c r="Y20" s="59">
        <v>24</v>
      </c>
      <c r="Z20" s="59">
        <v>25</v>
      </c>
      <c r="AA20" s="59">
        <v>26</v>
      </c>
      <c r="AB20" s="59">
        <v>27</v>
      </c>
      <c r="AC20" s="59">
        <v>28</v>
      </c>
      <c r="AD20" s="59">
        <v>29</v>
      </c>
      <c r="AE20" s="59">
        <v>30</v>
      </c>
      <c r="AF20" s="59">
        <v>31</v>
      </c>
      <c r="AG20" s="59">
        <v>32</v>
      </c>
      <c r="AH20" s="59">
        <v>33</v>
      </c>
      <c r="AI20" s="59">
        <v>34</v>
      </c>
      <c r="AJ20" s="59">
        <v>35</v>
      </c>
      <c r="AK20" s="59">
        <v>36</v>
      </c>
      <c r="AL20" s="59">
        <v>37</v>
      </c>
      <c r="AM20" s="59">
        <v>38</v>
      </c>
      <c r="AN20" s="59">
        <v>39</v>
      </c>
      <c r="AO20" s="59">
        <v>40</v>
      </c>
      <c r="AP20" s="60">
        <v>41</v>
      </c>
      <c r="AQ20" s="59">
        <v>42</v>
      </c>
      <c r="AR20" s="59">
        <v>43</v>
      </c>
      <c r="AS20" s="59">
        <v>44</v>
      </c>
      <c r="AT20" s="59">
        <v>45</v>
      </c>
      <c r="AU20" s="59">
        <v>46</v>
      </c>
      <c r="AV20" s="59">
        <v>47</v>
      </c>
      <c r="AW20" s="59">
        <v>48</v>
      </c>
      <c r="AX20" s="59">
        <v>49</v>
      </c>
      <c r="AY20" s="59">
        <v>50</v>
      </c>
      <c r="AZ20" s="59">
        <v>51</v>
      </c>
      <c r="BA20" s="59">
        <v>52</v>
      </c>
      <c r="BB20" s="156"/>
      <c r="BC20" s="145"/>
      <c r="BD20" s="158"/>
      <c r="BE20" s="145"/>
      <c r="BF20" s="158"/>
      <c r="BG20" s="156"/>
      <c r="BH20" s="145"/>
      <c r="BI20" s="163"/>
    </row>
    <row r="21" spans="1:61" ht="15" customHeight="1">
      <c r="A21" s="61" t="s">
        <v>81</v>
      </c>
      <c r="B21" s="62"/>
      <c r="C21" s="62"/>
      <c r="D21" s="62"/>
      <c r="E21" s="62"/>
      <c r="F21" s="62"/>
      <c r="G21" s="62"/>
      <c r="H21" s="62"/>
      <c r="I21" s="62"/>
      <c r="J21" s="62" t="s">
        <v>82</v>
      </c>
      <c r="K21" s="62"/>
      <c r="L21" s="62"/>
      <c r="M21" s="62"/>
      <c r="N21" s="62"/>
      <c r="O21" s="62"/>
      <c r="P21" s="62"/>
      <c r="Q21" s="62"/>
      <c r="R21" s="62"/>
      <c r="S21" s="63" t="s">
        <v>82</v>
      </c>
      <c r="T21" s="64" t="s">
        <v>83</v>
      </c>
      <c r="U21" s="64" t="s">
        <v>83</v>
      </c>
      <c r="V21" s="64"/>
      <c r="W21" s="63"/>
      <c r="X21" s="63"/>
      <c r="Y21" s="65"/>
      <c r="Z21" s="65"/>
      <c r="AA21" s="63"/>
      <c r="AB21" s="63"/>
      <c r="AC21" s="63"/>
      <c r="AD21" s="63"/>
      <c r="AE21" s="63"/>
      <c r="AF21" s="63" t="s">
        <v>82</v>
      </c>
      <c r="AG21" s="63"/>
      <c r="AH21" s="63"/>
      <c r="AI21" s="63"/>
      <c r="AJ21" s="63"/>
      <c r="AK21" s="64"/>
      <c r="AL21" s="63"/>
      <c r="AM21" s="63"/>
      <c r="AN21" s="63"/>
      <c r="AO21" s="63"/>
      <c r="AP21" s="63"/>
      <c r="AQ21" s="63"/>
      <c r="AR21" s="63" t="s">
        <v>82</v>
      </c>
      <c r="AS21" s="63" t="s">
        <v>82</v>
      </c>
      <c r="AT21" s="64" t="s">
        <v>84</v>
      </c>
      <c r="AU21" s="64" t="s">
        <v>84</v>
      </c>
      <c r="AV21" s="64" t="s">
        <v>83</v>
      </c>
      <c r="AW21" s="64" t="s">
        <v>83</v>
      </c>
      <c r="AX21" s="64" t="s">
        <v>83</v>
      </c>
      <c r="AY21" s="64" t="s">
        <v>83</v>
      </c>
      <c r="AZ21" s="64" t="s">
        <v>83</v>
      </c>
      <c r="BA21" s="64" t="s">
        <v>83</v>
      </c>
      <c r="BB21" s="66">
        <v>37</v>
      </c>
      <c r="BC21" s="66">
        <v>5</v>
      </c>
      <c r="BD21" s="67">
        <v>2</v>
      </c>
      <c r="BE21" s="67"/>
      <c r="BF21" s="66"/>
      <c r="BG21" s="66">
        <v>8</v>
      </c>
      <c r="BH21" s="66">
        <v>52</v>
      </c>
      <c r="BI21" s="68">
        <v>60</v>
      </c>
    </row>
    <row r="22" spans="1:61" ht="15" customHeight="1">
      <c r="A22" s="61" t="s">
        <v>85</v>
      </c>
      <c r="B22" s="62"/>
      <c r="C22" s="62"/>
      <c r="D22" s="62"/>
      <c r="E22" s="62"/>
      <c r="F22" s="62"/>
      <c r="G22" s="62"/>
      <c r="H22" s="62"/>
      <c r="I22" s="62"/>
      <c r="J22" s="62" t="s">
        <v>82</v>
      </c>
      <c r="K22" s="62"/>
      <c r="L22" s="62"/>
      <c r="M22" s="62"/>
      <c r="N22" s="62"/>
      <c r="O22" s="62"/>
      <c r="P22" s="62"/>
      <c r="Q22" s="62"/>
      <c r="R22" s="62"/>
      <c r="S22" s="63" t="s">
        <v>82</v>
      </c>
      <c r="T22" s="64" t="s">
        <v>83</v>
      </c>
      <c r="U22" s="64" t="s">
        <v>83</v>
      </c>
      <c r="V22" s="64"/>
      <c r="W22" s="63"/>
      <c r="X22" s="63"/>
      <c r="Y22" s="65"/>
      <c r="Z22" s="65"/>
      <c r="AA22" s="63"/>
      <c r="AB22" s="63"/>
      <c r="AC22" s="63"/>
      <c r="AD22" s="63"/>
      <c r="AE22" s="63"/>
      <c r="AF22" s="63" t="s">
        <v>82</v>
      </c>
      <c r="AG22" s="63"/>
      <c r="AH22" s="63"/>
      <c r="AI22" s="63"/>
      <c r="AJ22" s="63"/>
      <c r="AK22" s="64"/>
      <c r="AL22" s="63"/>
      <c r="AM22" s="63"/>
      <c r="AN22" s="63"/>
      <c r="AO22" s="63"/>
      <c r="AP22" s="63"/>
      <c r="AQ22" s="63"/>
      <c r="AR22" s="63" t="s">
        <v>82</v>
      </c>
      <c r="AS22" s="63" t="s">
        <v>82</v>
      </c>
      <c r="AT22" s="64" t="s">
        <v>84</v>
      </c>
      <c r="AU22" s="64" t="s">
        <v>84</v>
      </c>
      <c r="AV22" s="64" t="s">
        <v>83</v>
      </c>
      <c r="AW22" s="64" t="s">
        <v>83</v>
      </c>
      <c r="AX22" s="64" t="s">
        <v>83</v>
      </c>
      <c r="AY22" s="64" t="s">
        <v>83</v>
      </c>
      <c r="AZ22" s="64" t="s">
        <v>83</v>
      </c>
      <c r="BA22" s="64" t="s">
        <v>83</v>
      </c>
      <c r="BB22" s="66">
        <v>37</v>
      </c>
      <c r="BC22" s="66">
        <v>5</v>
      </c>
      <c r="BD22" s="67">
        <v>2</v>
      </c>
      <c r="BE22" s="67"/>
      <c r="BF22" s="66"/>
      <c r="BG22" s="66">
        <v>8</v>
      </c>
      <c r="BH22" s="66">
        <v>52</v>
      </c>
      <c r="BI22" s="68">
        <v>60</v>
      </c>
    </row>
    <row r="23" spans="1:61" ht="15" customHeight="1">
      <c r="A23" s="61" t="s">
        <v>86</v>
      </c>
      <c r="B23" s="62"/>
      <c r="C23" s="62"/>
      <c r="D23" s="62"/>
      <c r="E23" s="62"/>
      <c r="F23" s="62"/>
      <c r="G23" s="62"/>
      <c r="H23" s="62"/>
      <c r="I23" s="62"/>
      <c r="J23" s="62" t="s">
        <v>82</v>
      </c>
      <c r="K23" s="62"/>
      <c r="L23" s="62"/>
      <c r="M23" s="62"/>
      <c r="N23" s="62"/>
      <c r="O23" s="62"/>
      <c r="P23" s="62"/>
      <c r="Q23" s="62"/>
      <c r="R23" s="62"/>
      <c r="S23" s="63" t="s">
        <v>82</v>
      </c>
      <c r="T23" s="64" t="s">
        <v>83</v>
      </c>
      <c r="U23" s="64" t="s">
        <v>83</v>
      </c>
      <c r="V23" s="64"/>
      <c r="W23" s="63"/>
      <c r="X23" s="63"/>
      <c r="Y23" s="65"/>
      <c r="Z23" s="65"/>
      <c r="AA23" s="63"/>
      <c r="AB23" s="63"/>
      <c r="AC23" s="63"/>
      <c r="AD23" s="63"/>
      <c r="AE23" s="63"/>
      <c r="AF23" s="63" t="s">
        <v>82</v>
      </c>
      <c r="AG23" s="63"/>
      <c r="AH23" s="63"/>
      <c r="AI23" s="63"/>
      <c r="AJ23" s="63"/>
      <c r="AK23" s="64"/>
      <c r="AL23" s="63"/>
      <c r="AM23" s="63"/>
      <c r="AN23" s="63"/>
      <c r="AO23" s="63"/>
      <c r="AP23" s="63"/>
      <c r="AQ23" s="63"/>
      <c r="AR23" s="63" t="s">
        <v>82</v>
      </c>
      <c r="AS23" s="63" t="s">
        <v>82</v>
      </c>
      <c r="AT23" s="64" t="s">
        <v>84</v>
      </c>
      <c r="AU23" s="64" t="s">
        <v>84</v>
      </c>
      <c r="AV23" s="64" t="s">
        <v>83</v>
      </c>
      <c r="AW23" s="64" t="s">
        <v>83</v>
      </c>
      <c r="AX23" s="64" t="s">
        <v>83</v>
      </c>
      <c r="AY23" s="64" t="s">
        <v>83</v>
      </c>
      <c r="AZ23" s="64" t="s">
        <v>83</v>
      </c>
      <c r="BA23" s="64" t="s">
        <v>83</v>
      </c>
      <c r="BB23" s="66">
        <v>37</v>
      </c>
      <c r="BC23" s="66">
        <v>5</v>
      </c>
      <c r="BD23" s="67">
        <v>2</v>
      </c>
      <c r="BE23" s="67"/>
      <c r="BF23" s="66"/>
      <c r="BG23" s="66">
        <v>8</v>
      </c>
      <c r="BH23" s="66">
        <v>52</v>
      </c>
      <c r="BI23" s="68">
        <v>60</v>
      </c>
    </row>
    <row r="24" spans="1:61" ht="15" customHeight="1">
      <c r="A24" s="61" t="s">
        <v>87</v>
      </c>
      <c r="B24" s="62"/>
      <c r="C24" s="62"/>
      <c r="D24" s="62"/>
      <c r="E24" s="62"/>
      <c r="F24" s="62"/>
      <c r="G24" s="62"/>
      <c r="H24" s="62"/>
      <c r="I24" s="62"/>
      <c r="J24" s="62" t="s">
        <v>82</v>
      </c>
      <c r="K24" s="62"/>
      <c r="L24" s="62"/>
      <c r="M24" s="62"/>
      <c r="N24" s="62"/>
      <c r="O24" s="62"/>
      <c r="P24" s="62"/>
      <c r="Q24" s="62"/>
      <c r="R24" s="62"/>
      <c r="S24" s="63" t="s">
        <v>82</v>
      </c>
      <c r="T24" s="64" t="s">
        <v>83</v>
      </c>
      <c r="U24" s="64" t="s">
        <v>83</v>
      </c>
      <c r="V24" s="64"/>
      <c r="W24" s="63"/>
      <c r="X24" s="63"/>
      <c r="Y24" s="65"/>
      <c r="Z24" s="65"/>
      <c r="AA24" s="63"/>
      <c r="AB24" s="63"/>
      <c r="AC24" s="63"/>
      <c r="AD24" s="63"/>
      <c r="AE24" s="63"/>
      <c r="AF24" s="63" t="s">
        <v>82</v>
      </c>
      <c r="AG24" s="63" t="s">
        <v>84</v>
      </c>
      <c r="AH24" s="63" t="s">
        <v>84</v>
      </c>
      <c r="AI24" s="63" t="s">
        <v>84</v>
      </c>
      <c r="AJ24" s="63" t="s">
        <v>84</v>
      </c>
      <c r="AK24" s="64"/>
      <c r="AL24" s="69"/>
      <c r="AM24" s="70"/>
      <c r="AN24" s="62" t="s">
        <v>183</v>
      </c>
      <c r="AO24" s="62" t="s">
        <v>183</v>
      </c>
      <c r="AP24" s="62" t="s">
        <v>183</v>
      </c>
      <c r="AQ24" s="62" t="s">
        <v>183</v>
      </c>
      <c r="AR24" s="62" t="s">
        <v>88</v>
      </c>
      <c r="AS24" s="62" t="s">
        <v>88</v>
      </c>
      <c r="AT24" s="64" t="s">
        <v>83</v>
      </c>
      <c r="AU24" s="64" t="s">
        <v>83</v>
      </c>
      <c r="AV24" s="64" t="s">
        <v>83</v>
      </c>
      <c r="AW24" s="64" t="s">
        <v>83</v>
      </c>
      <c r="AX24" s="64" t="s">
        <v>83</v>
      </c>
      <c r="AY24" s="64" t="s">
        <v>83</v>
      </c>
      <c r="AZ24" s="64" t="s">
        <v>83</v>
      </c>
      <c r="BA24" s="64" t="s">
        <v>83</v>
      </c>
      <c r="BB24" s="66">
        <v>29</v>
      </c>
      <c r="BC24" s="66">
        <v>3</v>
      </c>
      <c r="BD24" s="67">
        <v>4</v>
      </c>
      <c r="BE24" s="67">
        <v>4</v>
      </c>
      <c r="BF24" s="66">
        <v>2</v>
      </c>
      <c r="BG24" s="66">
        <v>10</v>
      </c>
      <c r="BH24" s="66">
        <v>52</v>
      </c>
      <c r="BI24" s="68">
        <v>60</v>
      </c>
    </row>
    <row r="25" spans="1:61" ht="15" customHeight="1">
      <c r="A25" s="71"/>
      <c r="B25" s="152" t="s">
        <v>89</v>
      </c>
      <c r="C25" s="153"/>
      <c r="D25" s="153"/>
      <c r="E25" s="153"/>
      <c r="F25" s="153"/>
      <c r="G25" s="153"/>
      <c r="H25" s="153"/>
      <c r="I25" s="153"/>
      <c r="J25" s="154"/>
      <c r="K25" s="152" t="s">
        <v>90</v>
      </c>
      <c r="L25" s="153"/>
      <c r="M25" s="153"/>
      <c r="N25" s="153"/>
      <c r="O25" s="153"/>
      <c r="P25" s="153"/>
      <c r="Q25" s="153"/>
      <c r="R25" s="153"/>
      <c r="S25" s="154"/>
      <c r="T25" s="72"/>
      <c r="U25" s="70"/>
      <c r="V25" s="152" t="s">
        <v>91</v>
      </c>
      <c r="W25" s="153"/>
      <c r="X25" s="153"/>
      <c r="Y25" s="153"/>
      <c r="Z25" s="153"/>
      <c r="AA25" s="153"/>
      <c r="AB25" s="153"/>
      <c r="AC25" s="153"/>
      <c r="AD25" s="153"/>
      <c r="AE25" s="153"/>
      <c r="AF25" s="154"/>
      <c r="AG25" s="152" t="s">
        <v>92</v>
      </c>
      <c r="AH25" s="153"/>
      <c r="AI25" s="153"/>
      <c r="AJ25" s="153"/>
      <c r="AK25" s="153"/>
      <c r="AL25" s="153"/>
      <c r="AM25" s="153"/>
      <c r="AN25" s="153"/>
      <c r="AO25" s="153"/>
      <c r="AP25" s="153"/>
      <c r="AQ25" s="153"/>
      <c r="AR25" s="153"/>
      <c r="AS25" s="154"/>
      <c r="AT25" s="159" t="s">
        <v>93</v>
      </c>
      <c r="AU25" s="160"/>
      <c r="AV25" s="160"/>
      <c r="AW25" s="160"/>
      <c r="AX25" s="160"/>
      <c r="AY25" s="160"/>
      <c r="AZ25" s="160"/>
      <c r="BA25" s="161"/>
      <c r="BB25" s="73">
        <f t="shared" ref="BB25:BI25" si="0">BB21+BB22+BB23+BB24</f>
        <v>140</v>
      </c>
      <c r="BC25" s="73">
        <f t="shared" si="0"/>
        <v>18</v>
      </c>
      <c r="BD25" s="73">
        <f t="shared" si="0"/>
        <v>10</v>
      </c>
      <c r="BE25" s="73">
        <v>4</v>
      </c>
      <c r="BF25" s="73">
        <f t="shared" si="0"/>
        <v>2</v>
      </c>
      <c r="BG25" s="73">
        <f t="shared" si="0"/>
        <v>34</v>
      </c>
      <c r="BH25" s="73">
        <f t="shared" si="0"/>
        <v>208</v>
      </c>
      <c r="BI25" s="73">
        <f t="shared" si="0"/>
        <v>240</v>
      </c>
    </row>
    <row r="26" spans="1:61" ht="15" customHeight="1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74"/>
      <c r="AU26" s="74"/>
      <c r="AV26" s="74"/>
      <c r="AW26" s="74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</row>
    <row r="27" spans="1:61" ht="15" customHeight="1">
      <c r="A27" s="41"/>
      <c r="B27" s="41"/>
      <c r="C27" s="41"/>
      <c r="D27" s="41" t="s">
        <v>94</v>
      </c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71"/>
      <c r="Q27" s="41"/>
      <c r="R27" s="41"/>
      <c r="S27" s="41" t="s">
        <v>95</v>
      </c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75"/>
      <c r="AV27" s="41"/>
      <c r="AW27" s="41"/>
      <c r="AX27" s="41"/>
      <c r="AY27" s="41"/>
      <c r="AZ27" s="41"/>
      <c r="BA27" s="41"/>
      <c r="BB27" s="76"/>
      <c r="BC27" s="41"/>
      <c r="BD27" s="41"/>
      <c r="BE27" s="41"/>
      <c r="BF27" s="41"/>
      <c r="BG27" s="41"/>
      <c r="BH27" s="41"/>
    </row>
    <row r="28" spans="1:61" ht="15" customHeight="1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71" t="s">
        <v>83</v>
      </c>
      <c r="Q28" s="41"/>
      <c r="R28" s="41"/>
      <c r="S28" s="41" t="s">
        <v>96</v>
      </c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75"/>
      <c r="AV28" s="41"/>
      <c r="AW28" s="41"/>
      <c r="AX28" s="41"/>
      <c r="AY28" s="41"/>
      <c r="AZ28" s="41"/>
      <c r="BA28" s="41"/>
      <c r="BB28" s="76"/>
      <c r="BC28" s="41"/>
      <c r="BD28" s="41"/>
      <c r="BE28" s="41"/>
      <c r="BF28" s="41"/>
      <c r="BG28" s="41"/>
      <c r="BH28" s="41"/>
    </row>
    <row r="29" spans="1:61" ht="15" customHeight="1">
      <c r="A29" s="41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71" t="s">
        <v>84</v>
      </c>
      <c r="Q29" s="41"/>
      <c r="R29" s="41"/>
      <c r="S29" s="41" t="s">
        <v>97</v>
      </c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75"/>
      <c r="AV29" s="41"/>
      <c r="AW29" s="41"/>
      <c r="AX29" s="41"/>
      <c r="AY29" s="41"/>
      <c r="AZ29" s="41"/>
      <c r="BA29" s="41"/>
      <c r="BB29" s="76"/>
      <c r="BC29" s="41"/>
      <c r="BD29" s="41"/>
      <c r="BE29" s="41"/>
      <c r="BF29" s="41"/>
      <c r="BG29" s="41"/>
      <c r="BH29" s="41"/>
    </row>
    <row r="30" spans="1:61" ht="15" customHeight="1">
      <c r="A30" s="41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71" t="s">
        <v>88</v>
      </c>
      <c r="Q30" s="41"/>
      <c r="R30" s="41"/>
      <c r="S30" s="41" t="s">
        <v>98</v>
      </c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5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75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</row>
    <row r="31" spans="1:61" ht="15" customHeight="1">
      <c r="A31" s="41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71" t="s">
        <v>99</v>
      </c>
      <c r="Q31" s="41"/>
      <c r="R31" s="41"/>
      <c r="S31" s="41" t="s">
        <v>100</v>
      </c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75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</row>
    <row r="32" spans="1:61" ht="15" customHeight="1">
      <c r="A32" s="41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71" t="s">
        <v>82</v>
      </c>
      <c r="Q32" s="41"/>
      <c r="R32" s="41"/>
      <c r="S32" s="41" t="s">
        <v>101</v>
      </c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75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77"/>
      <c r="BG32" s="41"/>
      <c r="BH32" s="41"/>
    </row>
    <row r="33" spans="1:61" ht="15" customHeight="1">
      <c r="N33" s="41"/>
      <c r="O33" s="41"/>
      <c r="P33" s="71" t="s">
        <v>183</v>
      </c>
      <c r="Q33" s="41"/>
      <c r="R33" s="41"/>
      <c r="S33" s="143" t="s">
        <v>184</v>
      </c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41"/>
      <c r="AU33" s="78"/>
    </row>
    <row r="34" spans="1:61" ht="15" customHeight="1">
      <c r="A34" s="84"/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</row>
    <row r="35" spans="1:61" ht="15" customHeight="1">
      <c r="A35" s="84"/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84"/>
      <c r="AT35" s="84"/>
      <c r="AU35" s="84"/>
      <c r="AV35" s="84"/>
      <c r="AW35" s="84"/>
      <c r="AX35" s="84"/>
      <c r="AY35" s="84"/>
      <c r="AZ35" s="84"/>
      <c r="BA35" s="84"/>
      <c r="BB35" s="84"/>
      <c r="BC35" s="84"/>
      <c r="BD35" s="84"/>
      <c r="BE35" s="84"/>
      <c r="BF35" s="84"/>
      <c r="BG35" s="84"/>
      <c r="BH35" s="84"/>
      <c r="BI35" s="84"/>
    </row>
    <row r="36" spans="1:61" ht="15" customHeight="1">
      <c r="A36" s="84"/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</row>
    <row r="37" spans="1:61" ht="15.75" customHeight="1">
      <c r="A37" s="84"/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</row>
    <row r="38" spans="1:61" ht="15.75" customHeight="1">
      <c r="A38" s="84"/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</row>
    <row r="39" spans="1:61" ht="15.75" customHeight="1">
      <c r="A39" s="84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</row>
    <row r="40" spans="1:61" ht="15.75" customHeight="1">
      <c r="A40" s="84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</row>
    <row r="41" spans="1:61" ht="15.75" customHeight="1">
      <c r="A41" s="84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</row>
    <row r="42" spans="1:61">
      <c r="A42" s="84"/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</row>
    <row r="43" spans="1:61">
      <c r="A43" s="84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84"/>
      <c r="BB43" s="84"/>
      <c r="BC43" s="84"/>
      <c r="BD43" s="84"/>
      <c r="BE43" s="84"/>
      <c r="BF43" s="84"/>
      <c r="BG43" s="84"/>
      <c r="BH43" s="84"/>
      <c r="BI43" s="84"/>
    </row>
    <row r="44" spans="1:61">
      <c r="A44" s="84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84"/>
      <c r="BB44" s="84"/>
      <c r="BC44" s="84"/>
      <c r="BD44" s="84"/>
      <c r="BE44" s="84"/>
      <c r="BF44" s="84"/>
      <c r="BG44" s="84"/>
      <c r="BH44" s="84"/>
      <c r="BI44" s="84"/>
    </row>
    <row r="45" spans="1:61">
      <c r="A45" s="84"/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84"/>
      <c r="BB45" s="84"/>
      <c r="BC45" s="84"/>
      <c r="BD45" s="84"/>
      <c r="BE45" s="84"/>
      <c r="BF45" s="84"/>
      <c r="BG45" s="84"/>
      <c r="BH45" s="84"/>
      <c r="BI45" s="84"/>
    </row>
    <row r="46" spans="1:61">
      <c r="A46" s="84"/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4"/>
      <c r="BD46" s="84"/>
      <c r="BE46" s="84"/>
      <c r="BF46" s="84"/>
      <c r="BG46" s="84"/>
      <c r="BH46" s="84"/>
      <c r="BI46" s="84"/>
    </row>
    <row r="47" spans="1:61">
      <c r="A47" s="84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</row>
    <row r="48" spans="1:61" ht="15" customHeight="1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84"/>
      <c r="AS48" s="84"/>
      <c r="AT48" s="84"/>
      <c r="AU48" s="84"/>
      <c r="AV48" s="84"/>
      <c r="AW48" s="84"/>
      <c r="AX48" s="84"/>
      <c r="AY48" s="84"/>
      <c r="AZ48" s="84"/>
      <c r="BA48" s="84"/>
      <c r="BB48" s="84"/>
      <c r="BC48" s="84"/>
      <c r="BD48" s="84"/>
      <c r="BE48" s="84"/>
      <c r="BF48" s="84"/>
      <c r="BG48" s="84"/>
      <c r="BH48" s="84"/>
      <c r="BI48" s="84"/>
    </row>
    <row r="49" spans="1:61" ht="15" customHeight="1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</row>
    <row r="50" spans="1:61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</row>
    <row r="51" spans="1:61">
      <c r="A51" s="84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</row>
    <row r="52" spans="1:61">
      <c r="A52" s="84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</row>
    <row r="53" spans="1:61">
      <c r="A53" s="84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84"/>
    </row>
    <row r="54" spans="1:61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84"/>
    </row>
    <row r="55" spans="1:61">
      <c r="A55" s="84"/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84"/>
      <c r="BA55" s="84"/>
      <c r="BB55" s="84"/>
      <c r="BC55" s="84"/>
      <c r="BD55" s="84"/>
      <c r="BE55" s="84"/>
      <c r="BF55" s="84"/>
      <c r="BG55" s="84"/>
      <c r="BH55" s="84"/>
      <c r="BI55" s="84"/>
    </row>
    <row r="56" spans="1:61">
      <c r="A56" s="84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</row>
    <row r="57" spans="1:61">
      <c r="A57" s="84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84"/>
      <c r="AR57" s="84"/>
      <c r="AS57" s="84"/>
      <c r="AT57" s="84"/>
      <c r="AU57" s="84"/>
      <c r="AV57" s="84"/>
      <c r="AW57" s="84"/>
      <c r="AX57" s="84"/>
      <c r="AY57" s="84"/>
      <c r="AZ57" s="84"/>
      <c r="BA57" s="84"/>
      <c r="BB57" s="84"/>
      <c r="BC57" s="84"/>
      <c r="BD57" s="84"/>
      <c r="BE57" s="84"/>
      <c r="BF57" s="84"/>
      <c r="BG57" s="84"/>
      <c r="BH57" s="84"/>
      <c r="BI57" s="84"/>
    </row>
    <row r="58" spans="1:61">
      <c r="A58" s="84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4"/>
      <c r="AN58" s="84"/>
      <c r="AO58" s="84"/>
      <c r="AP58" s="84"/>
      <c r="AQ58" s="84"/>
      <c r="AR58" s="84"/>
      <c r="AS58" s="84"/>
      <c r="AT58" s="84"/>
      <c r="AU58" s="84"/>
      <c r="AV58" s="84"/>
      <c r="AW58" s="84"/>
      <c r="AX58" s="84"/>
      <c r="AY58" s="84"/>
      <c r="AZ58" s="84"/>
      <c r="BA58" s="84"/>
      <c r="BB58" s="84"/>
      <c r="BC58" s="84"/>
      <c r="BD58" s="84"/>
      <c r="BE58" s="84"/>
      <c r="BF58" s="84"/>
      <c r="BG58" s="84"/>
      <c r="BH58" s="84"/>
      <c r="BI58" s="84"/>
    </row>
    <row r="59" spans="1:61">
      <c r="A59" s="84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84"/>
      <c r="BF59" s="84"/>
      <c r="BG59" s="84"/>
      <c r="BH59" s="84"/>
      <c r="BI59" s="84"/>
    </row>
    <row r="60" spans="1:61">
      <c r="A60" s="84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</row>
    <row r="61" spans="1:61">
      <c r="A61" s="84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</row>
    <row r="62" spans="1:61">
      <c r="A62" s="84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84"/>
      <c r="AS62" s="84"/>
      <c r="AT62" s="84"/>
      <c r="AU62" s="84"/>
      <c r="AV62" s="84"/>
      <c r="AW62" s="84"/>
      <c r="AX62" s="84"/>
      <c r="AY62" s="84"/>
      <c r="AZ62" s="84"/>
      <c r="BA62" s="84"/>
      <c r="BB62" s="84"/>
      <c r="BC62" s="84"/>
      <c r="BD62" s="84"/>
      <c r="BE62" s="84"/>
      <c r="BF62" s="84"/>
      <c r="BG62" s="84"/>
      <c r="BH62" s="84"/>
      <c r="BI62" s="84"/>
    </row>
    <row r="63" spans="1:61">
      <c r="A63" s="84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84"/>
      <c r="AR63" s="84"/>
      <c r="AS63" s="84"/>
      <c r="AT63" s="84"/>
      <c r="AU63" s="84"/>
      <c r="AV63" s="84"/>
      <c r="AW63" s="84"/>
      <c r="AX63" s="84"/>
      <c r="AY63" s="84"/>
      <c r="AZ63" s="84"/>
      <c r="BA63" s="84"/>
      <c r="BB63" s="84"/>
      <c r="BC63" s="84"/>
      <c r="BD63" s="84"/>
      <c r="BE63" s="84"/>
      <c r="BF63" s="84"/>
      <c r="BG63" s="84"/>
      <c r="BH63" s="84"/>
      <c r="BI63" s="84"/>
    </row>
    <row r="64" spans="1:61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4"/>
      <c r="AI64" s="84"/>
      <c r="AJ64" s="84"/>
      <c r="AK64" s="84"/>
      <c r="AL64" s="84"/>
      <c r="AM64" s="84"/>
      <c r="AN64" s="84"/>
      <c r="AO64" s="84"/>
      <c r="AP64" s="84"/>
      <c r="AQ64" s="84"/>
      <c r="AR64" s="84"/>
      <c r="AS64" s="84"/>
      <c r="AT64" s="84"/>
      <c r="AU64" s="84"/>
      <c r="AV64" s="84"/>
      <c r="AW64" s="84"/>
      <c r="AX64" s="84"/>
      <c r="AY64" s="84"/>
      <c r="AZ64" s="84"/>
      <c r="BA64" s="84"/>
      <c r="BB64" s="84"/>
      <c r="BC64" s="84"/>
      <c r="BD64" s="84"/>
      <c r="BE64" s="84"/>
      <c r="BF64" s="84"/>
      <c r="BG64" s="84"/>
      <c r="BH64" s="84"/>
      <c r="BI64" s="84"/>
    </row>
    <row r="65" spans="1:61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4"/>
      <c r="AL65" s="84"/>
      <c r="AM65" s="84"/>
      <c r="AN65" s="84"/>
      <c r="AO65" s="84"/>
      <c r="AP65" s="84"/>
      <c r="AQ65" s="84"/>
      <c r="AR65" s="84"/>
      <c r="AS65" s="84"/>
      <c r="AT65" s="84"/>
      <c r="AU65" s="84"/>
      <c r="AV65" s="84"/>
      <c r="AW65" s="84"/>
      <c r="AX65" s="84"/>
      <c r="AY65" s="84"/>
      <c r="AZ65" s="84"/>
      <c r="BA65" s="84"/>
      <c r="BB65" s="84"/>
      <c r="BC65" s="84"/>
      <c r="BD65" s="84"/>
      <c r="BE65" s="84"/>
      <c r="BF65" s="84"/>
      <c r="BG65" s="84"/>
      <c r="BH65" s="84"/>
      <c r="BI65" s="84"/>
    </row>
    <row r="66" spans="1:61">
      <c r="AU66" s="78"/>
    </row>
    <row r="67" spans="1:61">
      <c r="C67" s="79"/>
      <c r="D67" s="80"/>
      <c r="E67" s="81"/>
      <c r="F67" s="81"/>
      <c r="G67" s="81"/>
      <c r="H67" s="81"/>
      <c r="I67" s="81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  <c r="AA67" s="79"/>
      <c r="AU67" s="78"/>
    </row>
  </sheetData>
  <mergeCells count="28">
    <mergeCell ref="BI19:BI20"/>
    <mergeCell ref="AG19:AJ19"/>
    <mergeCell ref="AK19:AO19"/>
    <mergeCell ref="AP19:AS19"/>
    <mergeCell ref="AT19:AW19"/>
    <mergeCell ref="BH19:BH20"/>
    <mergeCell ref="BG19:BG20"/>
    <mergeCell ref="B25:J25"/>
    <mergeCell ref="K25:S25"/>
    <mergeCell ref="V25:AF25"/>
    <mergeCell ref="AG25:AS25"/>
    <mergeCell ref="AT25:BA25"/>
    <mergeCell ref="S33:AD33"/>
    <mergeCell ref="BE19:BE20"/>
    <mergeCell ref="A1:BH3"/>
    <mergeCell ref="A19:A20"/>
    <mergeCell ref="B19:E19"/>
    <mergeCell ref="F19:J19"/>
    <mergeCell ref="K19:N19"/>
    <mergeCell ref="O19:S19"/>
    <mergeCell ref="T19:X19"/>
    <mergeCell ref="Y19:AB19"/>
    <mergeCell ref="AC19:AF19"/>
    <mergeCell ref="AX19:BA19"/>
    <mergeCell ref="BB19:BB20"/>
    <mergeCell ref="BC19:BC20"/>
    <mergeCell ref="BD19:BD20"/>
    <mergeCell ref="BF19:BF20"/>
  </mergeCell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indexed="45"/>
    <pageSetUpPr fitToPage="1"/>
  </sheetPr>
  <dimension ref="A1:IV145"/>
  <sheetViews>
    <sheetView zoomScaleNormal="100" workbookViewId="0">
      <pane ySplit="7" topLeftCell="A62" activePane="bottomLeft" state="frozen"/>
      <selection pane="bottomLeft" activeCell="D66" sqref="D66"/>
    </sheetView>
  </sheetViews>
  <sheetFormatPr defaultRowHeight="12.75"/>
  <cols>
    <col min="1" max="1" width="13.83203125" style="2" customWidth="1"/>
    <col min="2" max="2" width="31.83203125" style="12" customWidth="1"/>
    <col min="3" max="3" width="10.83203125" style="9" customWidth="1"/>
    <col min="4" max="6" width="10.83203125" style="1" customWidth="1"/>
    <col min="7" max="8" width="9.83203125" style="1" customWidth="1"/>
    <col min="9" max="19" width="5.83203125" style="1" customWidth="1"/>
    <col min="20" max="21" width="5.5" style="1" hidden="1" customWidth="1"/>
    <col min="22" max="23" width="9.83203125" style="1" customWidth="1"/>
    <col min="24" max="34" width="5.83203125" style="1" customWidth="1"/>
    <col min="35" max="35" width="9.83203125" style="1" customWidth="1"/>
    <col min="36" max="36" width="9.83203125" style="2" customWidth="1"/>
    <col min="37" max="47" width="5.83203125" style="2" customWidth="1"/>
    <col min="48" max="49" width="9.83203125" style="2" customWidth="1"/>
    <col min="50" max="60" width="5.83203125" style="2" customWidth="1"/>
    <col min="61" max="61" width="12.83203125" style="1" customWidth="1"/>
    <col min="62" max="62" width="17.83203125" style="139" customWidth="1"/>
    <col min="63" max="16384" width="9.33203125" style="2"/>
  </cols>
  <sheetData>
    <row r="1" spans="1:256" ht="36" customHeight="1" thickBot="1">
      <c r="A1" s="196" t="s">
        <v>14</v>
      </c>
      <c r="B1" s="197"/>
      <c r="C1" s="198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  <c r="U1" s="197"/>
      <c r="V1" s="197"/>
      <c r="W1" s="197"/>
      <c r="X1" s="197"/>
      <c r="Y1" s="197"/>
      <c r="Z1" s="197"/>
      <c r="AA1" s="197"/>
      <c r="AB1" s="197"/>
      <c r="AC1" s="197"/>
      <c r="AD1" s="197"/>
      <c r="AE1" s="197"/>
      <c r="AF1" s="197"/>
      <c r="AG1" s="197"/>
      <c r="AH1" s="197"/>
      <c r="AI1" s="197"/>
      <c r="AJ1" s="197"/>
      <c r="AK1" s="197"/>
      <c r="AL1" s="197"/>
      <c r="AM1" s="197"/>
      <c r="AN1" s="197"/>
      <c r="AO1" s="197"/>
      <c r="AP1" s="197"/>
      <c r="AQ1" s="197"/>
      <c r="AR1" s="197"/>
      <c r="AS1" s="197"/>
      <c r="AT1" s="197"/>
      <c r="AU1" s="197"/>
      <c r="AV1" s="197"/>
      <c r="AW1" s="197"/>
      <c r="AX1" s="197"/>
      <c r="AY1" s="197"/>
      <c r="AZ1" s="197"/>
      <c r="BA1" s="197"/>
      <c r="BB1" s="197"/>
      <c r="BC1" s="197"/>
      <c r="BD1" s="197"/>
      <c r="BE1" s="197"/>
      <c r="BF1" s="197"/>
      <c r="BG1" s="197"/>
      <c r="BH1" s="197"/>
      <c r="BI1" s="197"/>
      <c r="BJ1" s="199"/>
    </row>
    <row r="2" spans="1:256" ht="39" customHeight="1" thickBot="1">
      <c r="A2" s="173" t="s">
        <v>48</v>
      </c>
      <c r="B2" s="173" t="s">
        <v>0</v>
      </c>
      <c r="C2" s="200" t="s">
        <v>50</v>
      </c>
      <c r="D2" s="177" t="s">
        <v>49</v>
      </c>
      <c r="E2" s="188" t="s">
        <v>1</v>
      </c>
      <c r="F2" s="175" t="s">
        <v>2</v>
      </c>
      <c r="G2" s="203" t="s">
        <v>15</v>
      </c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4"/>
      <c r="W2" s="204"/>
      <c r="X2" s="204"/>
      <c r="Y2" s="204"/>
      <c r="Z2" s="204"/>
      <c r="AA2" s="204"/>
      <c r="AB2" s="204"/>
      <c r="AC2" s="204"/>
      <c r="AD2" s="204"/>
      <c r="AE2" s="204"/>
      <c r="AF2" s="204"/>
      <c r="AG2" s="204"/>
      <c r="AH2" s="204"/>
      <c r="AI2" s="204"/>
      <c r="AJ2" s="204"/>
      <c r="AK2" s="204"/>
      <c r="AL2" s="204"/>
      <c r="AM2" s="204"/>
      <c r="AN2" s="204"/>
      <c r="AO2" s="204"/>
      <c r="AP2" s="204"/>
      <c r="AQ2" s="204"/>
      <c r="AR2" s="204"/>
      <c r="AS2" s="204"/>
      <c r="AT2" s="204"/>
      <c r="AU2" s="204"/>
      <c r="AV2" s="204"/>
      <c r="AW2" s="204"/>
      <c r="AX2" s="204"/>
      <c r="AY2" s="204"/>
      <c r="AZ2" s="204"/>
      <c r="BA2" s="204"/>
      <c r="BB2" s="204"/>
      <c r="BC2" s="204"/>
      <c r="BD2" s="204"/>
      <c r="BE2" s="204"/>
      <c r="BF2" s="204"/>
      <c r="BG2" s="204"/>
      <c r="BH2" s="204"/>
      <c r="BI2" s="167" t="s">
        <v>3</v>
      </c>
      <c r="BJ2" s="167" t="s">
        <v>51</v>
      </c>
    </row>
    <row r="3" spans="1:256" ht="27" customHeight="1" thickBot="1">
      <c r="A3" s="173"/>
      <c r="B3" s="173"/>
      <c r="C3" s="201"/>
      <c r="D3" s="177"/>
      <c r="E3" s="188"/>
      <c r="F3" s="175"/>
      <c r="G3" s="168" t="s">
        <v>4</v>
      </c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82"/>
      <c r="V3" s="190" t="s">
        <v>5</v>
      </c>
      <c r="W3" s="191"/>
      <c r="X3" s="191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0" t="s">
        <v>19</v>
      </c>
      <c r="AJ3" s="191"/>
      <c r="AK3" s="191"/>
      <c r="AL3" s="191"/>
      <c r="AM3" s="191"/>
      <c r="AN3" s="191"/>
      <c r="AO3" s="191"/>
      <c r="AP3" s="191"/>
      <c r="AQ3" s="191"/>
      <c r="AR3" s="191"/>
      <c r="AS3" s="191"/>
      <c r="AT3" s="191"/>
      <c r="AU3" s="192"/>
      <c r="AV3" s="190" t="s">
        <v>20</v>
      </c>
      <c r="AW3" s="191"/>
      <c r="AX3" s="191"/>
      <c r="AY3" s="191"/>
      <c r="AZ3" s="191"/>
      <c r="BA3" s="191"/>
      <c r="BB3" s="191"/>
      <c r="BC3" s="191"/>
      <c r="BD3" s="191"/>
      <c r="BE3" s="191"/>
      <c r="BF3" s="191"/>
      <c r="BG3" s="191"/>
      <c r="BH3" s="192"/>
      <c r="BI3" s="167"/>
      <c r="BJ3" s="167"/>
    </row>
    <row r="4" spans="1:256" ht="85.5" customHeight="1" thickBot="1">
      <c r="A4" s="173"/>
      <c r="B4" s="173"/>
      <c r="C4" s="201"/>
      <c r="D4" s="177"/>
      <c r="E4" s="188"/>
      <c r="F4" s="175"/>
      <c r="G4" s="168" t="s">
        <v>18</v>
      </c>
      <c r="H4" s="182"/>
      <c r="I4" s="171"/>
      <c r="J4" s="168"/>
      <c r="K4" s="168"/>
      <c r="L4" s="168"/>
      <c r="M4" s="168"/>
      <c r="N4" s="168"/>
      <c r="O4" s="182"/>
      <c r="P4" s="171" t="s">
        <v>16</v>
      </c>
      <c r="Q4" s="168"/>
      <c r="R4" s="168"/>
      <c r="S4" s="168"/>
      <c r="T4" s="168"/>
      <c r="U4" s="182"/>
      <c r="V4" s="171" t="s">
        <v>18</v>
      </c>
      <c r="W4" s="182"/>
      <c r="X4" s="171"/>
      <c r="Y4" s="168"/>
      <c r="Z4" s="168"/>
      <c r="AA4" s="168"/>
      <c r="AB4" s="168"/>
      <c r="AC4" s="168"/>
      <c r="AD4" s="182"/>
      <c r="AE4" s="171" t="s">
        <v>16</v>
      </c>
      <c r="AF4" s="168"/>
      <c r="AG4" s="168"/>
      <c r="AH4" s="168"/>
      <c r="AI4" s="171" t="s">
        <v>18</v>
      </c>
      <c r="AJ4" s="182"/>
      <c r="AK4" s="171"/>
      <c r="AL4" s="168"/>
      <c r="AM4" s="168"/>
      <c r="AN4" s="168"/>
      <c r="AO4" s="168"/>
      <c r="AP4" s="168"/>
      <c r="AQ4" s="182"/>
      <c r="AR4" s="171" t="s">
        <v>16</v>
      </c>
      <c r="AS4" s="168"/>
      <c r="AT4" s="168"/>
      <c r="AU4" s="182"/>
      <c r="AV4" s="171" t="s">
        <v>18</v>
      </c>
      <c r="AW4" s="182"/>
      <c r="AX4" s="171"/>
      <c r="AY4" s="168"/>
      <c r="AZ4" s="168"/>
      <c r="BA4" s="168"/>
      <c r="BB4" s="168"/>
      <c r="BC4" s="168"/>
      <c r="BD4" s="182"/>
      <c r="BE4" s="171" t="s">
        <v>16</v>
      </c>
      <c r="BF4" s="168"/>
      <c r="BG4" s="168"/>
      <c r="BH4" s="182"/>
      <c r="BI4" s="167"/>
      <c r="BJ4" s="167"/>
    </row>
    <row r="5" spans="1:256" ht="24" customHeight="1" thickBot="1">
      <c r="A5" s="173"/>
      <c r="B5" s="173"/>
      <c r="C5" s="201"/>
      <c r="D5" s="177"/>
      <c r="E5" s="188"/>
      <c r="F5" s="175"/>
      <c r="G5" s="187" t="s">
        <v>6</v>
      </c>
      <c r="H5" s="174" t="s">
        <v>7</v>
      </c>
      <c r="I5" s="176" t="s">
        <v>17</v>
      </c>
      <c r="J5" s="176" t="s">
        <v>1</v>
      </c>
      <c r="K5" s="171" t="s">
        <v>8</v>
      </c>
      <c r="L5" s="168"/>
      <c r="M5" s="168"/>
      <c r="N5" s="168"/>
      <c r="O5" s="168"/>
      <c r="P5" s="172">
        <v>1</v>
      </c>
      <c r="Q5" s="166">
        <v>2</v>
      </c>
      <c r="R5" s="166">
        <v>3</v>
      </c>
      <c r="S5" s="166">
        <v>4</v>
      </c>
      <c r="T5" s="184">
        <v>3</v>
      </c>
      <c r="U5" s="166">
        <v>4</v>
      </c>
      <c r="V5" s="169" t="s">
        <v>6</v>
      </c>
      <c r="W5" s="174" t="s">
        <v>7</v>
      </c>
      <c r="X5" s="176" t="s">
        <v>17</v>
      </c>
      <c r="Y5" s="176" t="s">
        <v>1</v>
      </c>
      <c r="Z5" s="171" t="s">
        <v>8</v>
      </c>
      <c r="AA5" s="168"/>
      <c r="AB5" s="168"/>
      <c r="AC5" s="168"/>
      <c r="AD5" s="168"/>
      <c r="AE5" s="172">
        <v>1</v>
      </c>
      <c r="AF5" s="166">
        <v>2</v>
      </c>
      <c r="AG5" s="166">
        <v>3</v>
      </c>
      <c r="AH5" s="166">
        <v>4</v>
      </c>
      <c r="AI5" s="169" t="s">
        <v>6</v>
      </c>
      <c r="AJ5" s="174" t="s">
        <v>7</v>
      </c>
      <c r="AK5" s="176" t="s">
        <v>17</v>
      </c>
      <c r="AL5" s="176" t="s">
        <v>1</v>
      </c>
      <c r="AM5" s="171" t="s">
        <v>8</v>
      </c>
      <c r="AN5" s="168"/>
      <c r="AO5" s="168"/>
      <c r="AP5" s="168"/>
      <c r="AQ5" s="168"/>
      <c r="AR5" s="172">
        <v>1</v>
      </c>
      <c r="AS5" s="166">
        <v>2</v>
      </c>
      <c r="AT5" s="166">
        <v>3</v>
      </c>
      <c r="AU5" s="166">
        <v>4</v>
      </c>
      <c r="AV5" s="169" t="s">
        <v>6</v>
      </c>
      <c r="AW5" s="174" t="s">
        <v>7</v>
      </c>
      <c r="AX5" s="176" t="s">
        <v>17</v>
      </c>
      <c r="AY5" s="176" t="s">
        <v>1</v>
      </c>
      <c r="AZ5" s="171" t="s">
        <v>8</v>
      </c>
      <c r="BA5" s="168"/>
      <c r="BB5" s="168"/>
      <c r="BC5" s="168"/>
      <c r="BD5" s="168"/>
      <c r="BE5" s="172">
        <v>1</v>
      </c>
      <c r="BF5" s="166">
        <v>2</v>
      </c>
      <c r="BG5" s="166">
        <v>3</v>
      </c>
      <c r="BH5" s="166">
        <v>4</v>
      </c>
      <c r="BI5" s="167"/>
      <c r="BJ5" s="167"/>
    </row>
    <row r="6" spans="1:256" ht="20.25" customHeight="1" thickBot="1">
      <c r="A6" s="173"/>
      <c r="B6" s="173"/>
      <c r="C6" s="201"/>
      <c r="D6" s="177"/>
      <c r="E6" s="188"/>
      <c r="F6" s="175"/>
      <c r="G6" s="188"/>
      <c r="H6" s="175"/>
      <c r="I6" s="177"/>
      <c r="J6" s="177"/>
      <c r="K6" s="174" t="s">
        <v>9</v>
      </c>
      <c r="L6" s="168" t="s">
        <v>10</v>
      </c>
      <c r="M6" s="168"/>
      <c r="N6" s="168"/>
      <c r="O6" s="169" t="s">
        <v>47</v>
      </c>
      <c r="P6" s="173"/>
      <c r="Q6" s="167"/>
      <c r="R6" s="167"/>
      <c r="S6" s="167"/>
      <c r="T6" s="185"/>
      <c r="U6" s="167"/>
      <c r="V6" s="178"/>
      <c r="W6" s="175"/>
      <c r="X6" s="177"/>
      <c r="Y6" s="177"/>
      <c r="Z6" s="174" t="s">
        <v>9</v>
      </c>
      <c r="AA6" s="168" t="s">
        <v>10</v>
      </c>
      <c r="AB6" s="168"/>
      <c r="AC6" s="168"/>
      <c r="AD6" s="169" t="s">
        <v>47</v>
      </c>
      <c r="AE6" s="173"/>
      <c r="AF6" s="167"/>
      <c r="AG6" s="167"/>
      <c r="AH6" s="167"/>
      <c r="AI6" s="178"/>
      <c r="AJ6" s="175"/>
      <c r="AK6" s="177"/>
      <c r="AL6" s="177"/>
      <c r="AM6" s="174" t="s">
        <v>9</v>
      </c>
      <c r="AN6" s="168" t="s">
        <v>10</v>
      </c>
      <c r="AO6" s="168"/>
      <c r="AP6" s="168"/>
      <c r="AQ6" s="169" t="s">
        <v>47</v>
      </c>
      <c r="AR6" s="173"/>
      <c r="AS6" s="167"/>
      <c r="AT6" s="167"/>
      <c r="AU6" s="167"/>
      <c r="AV6" s="178"/>
      <c r="AW6" s="175"/>
      <c r="AX6" s="177"/>
      <c r="AY6" s="177"/>
      <c r="AZ6" s="174" t="s">
        <v>9</v>
      </c>
      <c r="BA6" s="168" t="s">
        <v>10</v>
      </c>
      <c r="BB6" s="168"/>
      <c r="BC6" s="168"/>
      <c r="BD6" s="169" t="s">
        <v>47</v>
      </c>
      <c r="BE6" s="173"/>
      <c r="BF6" s="167"/>
      <c r="BG6" s="167"/>
      <c r="BH6" s="167"/>
      <c r="BI6" s="167"/>
      <c r="BJ6" s="167"/>
    </row>
    <row r="7" spans="1:256" ht="70.5" customHeight="1" thickBot="1">
      <c r="A7" s="183"/>
      <c r="B7" s="183"/>
      <c r="C7" s="202"/>
      <c r="D7" s="181"/>
      <c r="E7" s="189"/>
      <c r="F7" s="180"/>
      <c r="G7" s="189"/>
      <c r="H7" s="180"/>
      <c r="I7" s="181"/>
      <c r="J7" s="181"/>
      <c r="K7" s="180"/>
      <c r="L7" s="126" t="s">
        <v>11</v>
      </c>
      <c r="M7" s="126" t="s">
        <v>12</v>
      </c>
      <c r="N7" s="126" t="s">
        <v>13</v>
      </c>
      <c r="O7" s="170"/>
      <c r="P7" s="183"/>
      <c r="Q7" s="179"/>
      <c r="R7" s="179"/>
      <c r="S7" s="179"/>
      <c r="T7" s="186"/>
      <c r="U7" s="179"/>
      <c r="V7" s="170"/>
      <c r="W7" s="180"/>
      <c r="X7" s="181"/>
      <c r="Y7" s="181"/>
      <c r="Z7" s="180"/>
      <c r="AA7" s="126" t="s">
        <v>11</v>
      </c>
      <c r="AB7" s="126" t="s">
        <v>12</v>
      </c>
      <c r="AC7" s="126" t="s">
        <v>13</v>
      </c>
      <c r="AD7" s="170"/>
      <c r="AE7" s="183"/>
      <c r="AF7" s="179"/>
      <c r="AG7" s="179"/>
      <c r="AH7" s="179"/>
      <c r="AI7" s="178"/>
      <c r="AJ7" s="175"/>
      <c r="AK7" s="177"/>
      <c r="AL7" s="177"/>
      <c r="AM7" s="175"/>
      <c r="AN7" s="99" t="s">
        <v>11</v>
      </c>
      <c r="AO7" s="99" t="s">
        <v>12</v>
      </c>
      <c r="AP7" s="99" t="s">
        <v>13</v>
      </c>
      <c r="AQ7" s="170"/>
      <c r="AR7" s="173"/>
      <c r="AS7" s="167"/>
      <c r="AT7" s="167"/>
      <c r="AU7" s="167"/>
      <c r="AV7" s="178"/>
      <c r="AW7" s="175"/>
      <c r="AX7" s="177"/>
      <c r="AY7" s="177"/>
      <c r="AZ7" s="175"/>
      <c r="BA7" s="99" t="s">
        <v>11</v>
      </c>
      <c r="BB7" s="99" t="s">
        <v>12</v>
      </c>
      <c r="BC7" s="99" t="s">
        <v>13</v>
      </c>
      <c r="BD7" s="170"/>
      <c r="BE7" s="173"/>
      <c r="BF7" s="167"/>
      <c r="BG7" s="167"/>
      <c r="BH7" s="179"/>
      <c r="BI7" s="179"/>
      <c r="BJ7" s="179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</row>
    <row r="8" spans="1:256" s="3" customFormat="1">
      <c r="A8" s="15">
        <v>1</v>
      </c>
      <c r="B8" s="100">
        <v>2</v>
      </c>
      <c r="C8" s="31">
        <v>3</v>
      </c>
      <c r="D8" s="101">
        <v>4</v>
      </c>
      <c r="E8" s="15">
        <v>5</v>
      </c>
      <c r="F8" s="100">
        <v>6</v>
      </c>
      <c r="G8" s="15">
        <v>7</v>
      </c>
      <c r="H8" s="100">
        <v>8</v>
      </c>
      <c r="I8" s="15">
        <v>9</v>
      </c>
      <c r="J8" s="100">
        <v>10</v>
      </c>
      <c r="K8" s="15">
        <v>11</v>
      </c>
      <c r="L8" s="100">
        <v>12</v>
      </c>
      <c r="M8" s="15">
        <v>13</v>
      </c>
      <c r="N8" s="100">
        <v>14</v>
      </c>
      <c r="O8" s="15">
        <v>15</v>
      </c>
      <c r="P8" s="100">
        <v>16</v>
      </c>
      <c r="Q8" s="15">
        <v>17</v>
      </c>
      <c r="R8" s="100">
        <v>18</v>
      </c>
      <c r="S8" s="15">
        <v>19</v>
      </c>
      <c r="T8" s="100">
        <v>20</v>
      </c>
      <c r="U8" s="15">
        <v>21</v>
      </c>
      <c r="V8" s="100">
        <v>22</v>
      </c>
      <c r="W8" s="15">
        <v>23</v>
      </c>
      <c r="X8" s="100">
        <v>24</v>
      </c>
      <c r="Y8" s="15">
        <v>25</v>
      </c>
      <c r="Z8" s="100">
        <v>26</v>
      </c>
      <c r="AA8" s="15">
        <v>27</v>
      </c>
      <c r="AB8" s="100">
        <v>28</v>
      </c>
      <c r="AC8" s="100">
        <v>30</v>
      </c>
      <c r="AD8" s="15">
        <v>31</v>
      </c>
      <c r="AE8" s="100">
        <v>32</v>
      </c>
      <c r="AF8" s="15">
        <v>33</v>
      </c>
      <c r="AG8" s="100">
        <v>34</v>
      </c>
      <c r="AH8" s="15">
        <v>35</v>
      </c>
      <c r="AI8" s="100">
        <v>36</v>
      </c>
      <c r="AJ8" s="15">
        <v>37</v>
      </c>
      <c r="AK8" s="100">
        <v>38</v>
      </c>
      <c r="AL8" s="15">
        <v>39</v>
      </c>
      <c r="AM8" s="100">
        <v>40</v>
      </c>
      <c r="AN8" s="15">
        <v>41</v>
      </c>
      <c r="AO8" s="100">
        <v>42</v>
      </c>
      <c r="AP8" s="100">
        <v>44</v>
      </c>
      <c r="AQ8" s="15">
        <v>45</v>
      </c>
      <c r="AR8" s="100">
        <v>46</v>
      </c>
      <c r="AS8" s="15">
        <v>47</v>
      </c>
      <c r="AT8" s="100">
        <v>48</v>
      </c>
      <c r="AU8" s="15">
        <v>49</v>
      </c>
      <c r="AV8" s="100">
        <v>50</v>
      </c>
      <c r="AW8" s="15">
        <v>51</v>
      </c>
      <c r="AX8" s="100">
        <v>52</v>
      </c>
      <c r="AY8" s="15">
        <v>53</v>
      </c>
      <c r="AZ8" s="100">
        <v>54</v>
      </c>
      <c r="BA8" s="15">
        <v>55</v>
      </c>
      <c r="BB8" s="100">
        <v>56</v>
      </c>
      <c r="BC8" s="100">
        <v>58</v>
      </c>
      <c r="BD8" s="15">
        <v>59</v>
      </c>
      <c r="BE8" s="100">
        <v>60</v>
      </c>
      <c r="BF8" s="15">
        <v>61</v>
      </c>
      <c r="BG8" s="100">
        <v>62</v>
      </c>
      <c r="BH8" s="15">
        <v>63</v>
      </c>
      <c r="BI8" s="32">
        <v>64</v>
      </c>
      <c r="BJ8" s="32">
        <v>65</v>
      </c>
    </row>
    <row r="9" spans="1:256" s="3" customFormat="1" ht="24" customHeight="1">
      <c r="A9" s="127" t="s">
        <v>125</v>
      </c>
      <c r="B9" s="128" t="s">
        <v>126</v>
      </c>
      <c r="C9" s="102">
        <v>5</v>
      </c>
      <c r="D9" s="103">
        <v>5</v>
      </c>
      <c r="E9" s="102">
        <v>590</v>
      </c>
      <c r="F9" s="102">
        <f t="shared" ref="F9:F19" si="0">SUM(K9,Z9,AM9,AZ9)</f>
        <v>498</v>
      </c>
      <c r="G9" s="102"/>
      <c r="H9" s="102"/>
      <c r="I9" s="103">
        <f>SUM(I10)</f>
        <v>5</v>
      </c>
      <c r="J9" s="102">
        <f>SUM(J10)</f>
        <v>290</v>
      </c>
      <c r="K9" s="102">
        <f t="shared" ref="K9:S9" si="1">SUM(K10)</f>
        <v>198</v>
      </c>
      <c r="L9" s="102">
        <f t="shared" si="1"/>
        <v>48</v>
      </c>
      <c r="M9" s="102">
        <f t="shared" si="1"/>
        <v>32</v>
      </c>
      <c r="N9" s="102">
        <f t="shared" si="1"/>
        <v>118</v>
      </c>
      <c r="O9" s="102">
        <f t="shared" si="1"/>
        <v>92</v>
      </c>
      <c r="P9" s="102">
        <f t="shared" si="1"/>
        <v>43</v>
      </c>
      <c r="Q9" s="102">
        <f t="shared" si="1"/>
        <v>25</v>
      </c>
      <c r="R9" s="102">
        <f t="shared" si="1"/>
        <v>65</v>
      </c>
      <c r="S9" s="102">
        <f t="shared" si="1"/>
        <v>65</v>
      </c>
      <c r="T9" s="102"/>
      <c r="U9" s="102"/>
      <c r="V9" s="102"/>
      <c r="W9" s="102"/>
      <c r="X9" s="103">
        <f t="shared" ref="X9:AH9" si="2">SUM(X10)</f>
        <v>0</v>
      </c>
      <c r="Y9" s="102">
        <f t="shared" si="2"/>
        <v>100</v>
      </c>
      <c r="Z9" s="102">
        <f t="shared" si="2"/>
        <v>100</v>
      </c>
      <c r="AA9" s="102">
        <f t="shared" si="2"/>
        <v>0</v>
      </c>
      <c r="AB9" s="102">
        <f t="shared" si="2"/>
        <v>0</v>
      </c>
      <c r="AC9" s="102">
        <f t="shared" si="2"/>
        <v>100</v>
      </c>
      <c r="AD9" s="102">
        <f t="shared" si="2"/>
        <v>0</v>
      </c>
      <c r="AE9" s="102">
        <f t="shared" si="2"/>
        <v>25</v>
      </c>
      <c r="AF9" s="102">
        <f t="shared" si="2"/>
        <v>25</v>
      </c>
      <c r="AG9" s="102">
        <f t="shared" si="2"/>
        <v>25</v>
      </c>
      <c r="AH9" s="102">
        <f t="shared" si="2"/>
        <v>25</v>
      </c>
      <c r="AI9" s="102"/>
      <c r="AJ9" s="102"/>
      <c r="AK9" s="103">
        <f t="shared" ref="AK9:AU9" si="3">SUM(AK10)</f>
        <v>0</v>
      </c>
      <c r="AL9" s="102">
        <f t="shared" si="3"/>
        <v>100</v>
      </c>
      <c r="AM9" s="102">
        <f t="shared" si="3"/>
        <v>100</v>
      </c>
      <c r="AN9" s="102">
        <f t="shared" si="3"/>
        <v>0</v>
      </c>
      <c r="AO9" s="102">
        <f t="shared" si="3"/>
        <v>0</v>
      </c>
      <c r="AP9" s="102">
        <f t="shared" si="3"/>
        <v>100</v>
      </c>
      <c r="AQ9" s="102">
        <f t="shared" si="3"/>
        <v>0</v>
      </c>
      <c r="AR9" s="102">
        <f t="shared" si="3"/>
        <v>25</v>
      </c>
      <c r="AS9" s="102">
        <f t="shared" si="3"/>
        <v>25</v>
      </c>
      <c r="AT9" s="102">
        <f t="shared" si="3"/>
        <v>25</v>
      </c>
      <c r="AU9" s="102">
        <f t="shared" si="3"/>
        <v>25</v>
      </c>
      <c r="AV9" s="102"/>
      <c r="AW9" s="102"/>
      <c r="AX9" s="103">
        <f t="shared" ref="AX9:BG9" si="4">SUM(AX10)</f>
        <v>0</v>
      </c>
      <c r="AY9" s="102">
        <f t="shared" si="4"/>
        <v>100</v>
      </c>
      <c r="AZ9" s="102">
        <f t="shared" si="4"/>
        <v>100</v>
      </c>
      <c r="BA9" s="102">
        <f t="shared" si="4"/>
        <v>0</v>
      </c>
      <c r="BB9" s="102">
        <f t="shared" si="4"/>
        <v>0</v>
      </c>
      <c r="BC9" s="102">
        <f t="shared" si="4"/>
        <v>100</v>
      </c>
      <c r="BD9" s="102">
        <f t="shared" si="4"/>
        <v>0</v>
      </c>
      <c r="BE9" s="102">
        <f t="shared" si="4"/>
        <v>36</v>
      </c>
      <c r="BF9" s="102">
        <f t="shared" si="4"/>
        <v>36</v>
      </c>
      <c r="BG9" s="102">
        <f t="shared" si="4"/>
        <v>28</v>
      </c>
      <c r="BH9" s="102"/>
      <c r="BI9" s="102"/>
      <c r="BJ9" s="193" t="s">
        <v>180</v>
      </c>
    </row>
    <row r="10" spans="1:256" s="3" customFormat="1" ht="24" customHeight="1">
      <c r="A10" s="129"/>
      <c r="B10" s="130" t="s">
        <v>21</v>
      </c>
      <c r="C10" s="104">
        <v>5</v>
      </c>
      <c r="D10" s="105">
        <v>5</v>
      </c>
      <c r="E10" s="106">
        <f>SUM(E11:E13)</f>
        <v>590</v>
      </c>
      <c r="F10" s="104">
        <f t="shared" si="0"/>
        <v>498</v>
      </c>
      <c r="G10" s="104"/>
      <c r="H10" s="104"/>
      <c r="I10" s="105">
        <f>SUM(I11:I13)</f>
        <v>5</v>
      </c>
      <c r="J10" s="104">
        <f>SUM(J11:J13)</f>
        <v>290</v>
      </c>
      <c r="K10" s="104">
        <f>SUM(K11:K13)</f>
        <v>198</v>
      </c>
      <c r="L10" s="104">
        <f t="shared" ref="L10:S10" si="5">SUM(L11:L13)</f>
        <v>48</v>
      </c>
      <c r="M10" s="104">
        <f t="shared" si="5"/>
        <v>32</v>
      </c>
      <c r="N10" s="104">
        <f t="shared" si="5"/>
        <v>118</v>
      </c>
      <c r="O10" s="104">
        <f t="shared" si="5"/>
        <v>92</v>
      </c>
      <c r="P10" s="104">
        <f t="shared" si="5"/>
        <v>43</v>
      </c>
      <c r="Q10" s="104">
        <f t="shared" si="5"/>
        <v>25</v>
      </c>
      <c r="R10" s="104">
        <f t="shared" si="5"/>
        <v>65</v>
      </c>
      <c r="S10" s="104">
        <f t="shared" si="5"/>
        <v>65</v>
      </c>
      <c r="T10" s="104"/>
      <c r="U10" s="104"/>
      <c r="V10" s="104"/>
      <c r="W10" s="104"/>
      <c r="X10" s="105">
        <f t="shared" ref="X10:AH10" si="6">SUM(X11:X13)</f>
        <v>0</v>
      </c>
      <c r="Y10" s="104">
        <f t="shared" si="6"/>
        <v>100</v>
      </c>
      <c r="Z10" s="104">
        <f t="shared" si="6"/>
        <v>100</v>
      </c>
      <c r="AA10" s="104">
        <f t="shared" si="6"/>
        <v>0</v>
      </c>
      <c r="AB10" s="104">
        <f t="shared" si="6"/>
        <v>0</v>
      </c>
      <c r="AC10" s="104">
        <f t="shared" si="6"/>
        <v>100</v>
      </c>
      <c r="AD10" s="104">
        <f t="shared" si="6"/>
        <v>0</v>
      </c>
      <c r="AE10" s="104">
        <f t="shared" si="6"/>
        <v>25</v>
      </c>
      <c r="AF10" s="104">
        <f t="shared" si="6"/>
        <v>25</v>
      </c>
      <c r="AG10" s="104">
        <f t="shared" si="6"/>
        <v>25</v>
      </c>
      <c r="AH10" s="104">
        <f t="shared" si="6"/>
        <v>25</v>
      </c>
      <c r="AI10" s="104"/>
      <c r="AJ10" s="104"/>
      <c r="AK10" s="105">
        <f t="shared" ref="AK10:AU10" si="7">SUM(AK11:AK13)</f>
        <v>0</v>
      </c>
      <c r="AL10" s="104">
        <f t="shared" si="7"/>
        <v>100</v>
      </c>
      <c r="AM10" s="104">
        <f t="shared" si="7"/>
        <v>100</v>
      </c>
      <c r="AN10" s="104">
        <f t="shared" si="7"/>
        <v>0</v>
      </c>
      <c r="AO10" s="104">
        <f t="shared" si="7"/>
        <v>0</v>
      </c>
      <c r="AP10" s="104">
        <f t="shared" si="7"/>
        <v>100</v>
      </c>
      <c r="AQ10" s="104">
        <f t="shared" si="7"/>
        <v>0</v>
      </c>
      <c r="AR10" s="104">
        <f t="shared" si="7"/>
        <v>25</v>
      </c>
      <c r="AS10" s="104">
        <f t="shared" si="7"/>
        <v>25</v>
      </c>
      <c r="AT10" s="104">
        <f t="shared" si="7"/>
        <v>25</v>
      </c>
      <c r="AU10" s="104">
        <f t="shared" si="7"/>
        <v>25</v>
      </c>
      <c r="AV10" s="104"/>
      <c r="AW10" s="104"/>
      <c r="AX10" s="105">
        <f t="shared" ref="AX10:BG10" si="8">SUM(AX11:AX13)</f>
        <v>0</v>
      </c>
      <c r="AY10" s="104">
        <f t="shared" si="8"/>
        <v>100</v>
      </c>
      <c r="AZ10" s="104">
        <f t="shared" si="8"/>
        <v>100</v>
      </c>
      <c r="BA10" s="104">
        <f t="shared" si="8"/>
        <v>0</v>
      </c>
      <c r="BB10" s="104">
        <f t="shared" si="8"/>
        <v>0</v>
      </c>
      <c r="BC10" s="104">
        <f t="shared" si="8"/>
        <v>100</v>
      </c>
      <c r="BD10" s="104">
        <f t="shared" si="8"/>
        <v>0</v>
      </c>
      <c r="BE10" s="104">
        <f t="shared" si="8"/>
        <v>36</v>
      </c>
      <c r="BF10" s="104">
        <f t="shared" si="8"/>
        <v>36</v>
      </c>
      <c r="BG10" s="104">
        <f t="shared" si="8"/>
        <v>28</v>
      </c>
      <c r="BH10" s="104"/>
      <c r="BI10" s="104"/>
      <c r="BJ10" s="194"/>
    </row>
    <row r="11" spans="1:256" s="3" customFormat="1" ht="24" customHeight="1">
      <c r="A11" s="131" t="s">
        <v>108</v>
      </c>
      <c r="B11" s="132" t="s">
        <v>109</v>
      </c>
      <c r="C11" s="85"/>
      <c r="D11" s="17">
        <v>1</v>
      </c>
      <c r="E11" s="97">
        <f>D11*38</f>
        <v>38</v>
      </c>
      <c r="F11" s="97">
        <f t="shared" si="0"/>
        <v>18</v>
      </c>
      <c r="G11" s="97">
        <v>1</v>
      </c>
      <c r="H11" s="17"/>
      <c r="I11" s="17">
        <v>1</v>
      </c>
      <c r="J11" s="25">
        <f>I11*38</f>
        <v>38</v>
      </c>
      <c r="K11" s="25">
        <v>18</v>
      </c>
      <c r="L11" s="25"/>
      <c r="M11" s="25"/>
      <c r="N11" s="25">
        <v>18</v>
      </c>
      <c r="O11" s="25">
        <f>J11-K11</f>
        <v>20</v>
      </c>
      <c r="P11" s="25">
        <v>18</v>
      </c>
      <c r="Q11" s="87"/>
      <c r="R11" s="87"/>
      <c r="S11" s="87"/>
      <c r="T11" s="21"/>
      <c r="U11" s="21"/>
      <c r="V11" s="27"/>
      <c r="W11" s="21"/>
      <c r="X11" s="87"/>
      <c r="Y11" s="87"/>
      <c r="Z11" s="87"/>
      <c r="AA11" s="87"/>
      <c r="AB11" s="87"/>
      <c r="AC11" s="87"/>
      <c r="AD11" s="87"/>
      <c r="AE11" s="88"/>
      <c r="AF11" s="88"/>
      <c r="AG11" s="85"/>
      <c r="AH11" s="85"/>
      <c r="AI11" s="26"/>
      <c r="AJ11" s="26"/>
      <c r="AK11" s="89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26"/>
      <c r="AW11" s="26"/>
      <c r="AX11" s="89"/>
      <c r="AY11" s="87"/>
      <c r="AZ11" s="87"/>
      <c r="BA11" s="87"/>
      <c r="BB11" s="87"/>
      <c r="BC11" s="87"/>
      <c r="BD11" s="87"/>
      <c r="BE11" s="87"/>
      <c r="BF11" s="87"/>
      <c r="BG11" s="87"/>
      <c r="BH11" s="87"/>
      <c r="BI11" s="16" t="s">
        <v>6</v>
      </c>
      <c r="BJ11" s="194"/>
    </row>
    <row r="12" spans="1:256" s="3" customFormat="1" ht="24" customHeight="1">
      <c r="A12" s="131" t="s">
        <v>110</v>
      </c>
      <c r="B12" s="132" t="s">
        <v>111</v>
      </c>
      <c r="C12" s="18"/>
      <c r="D12" s="17"/>
      <c r="E12" s="97">
        <v>400</v>
      </c>
      <c r="F12" s="97">
        <f t="shared" si="0"/>
        <v>400</v>
      </c>
      <c r="G12" s="97"/>
      <c r="H12" s="17">
        <v>2.4</v>
      </c>
      <c r="I12" s="17">
        <v>0</v>
      </c>
      <c r="J12" s="25">
        <v>100</v>
      </c>
      <c r="K12" s="25">
        <v>100</v>
      </c>
      <c r="L12" s="25"/>
      <c r="M12" s="25"/>
      <c r="N12" s="25">
        <v>100</v>
      </c>
      <c r="O12" s="25"/>
      <c r="P12" s="25">
        <v>25</v>
      </c>
      <c r="Q12" s="25">
        <v>25</v>
      </c>
      <c r="R12" s="25">
        <v>25</v>
      </c>
      <c r="S12" s="25">
        <v>25</v>
      </c>
      <c r="T12" s="25"/>
      <c r="U12" s="25"/>
      <c r="V12" s="25"/>
      <c r="W12" s="17">
        <v>2.4</v>
      </c>
      <c r="X12" s="17">
        <v>0</v>
      </c>
      <c r="Y12" s="25">
        <v>100</v>
      </c>
      <c r="Z12" s="25">
        <v>100</v>
      </c>
      <c r="AA12" s="25"/>
      <c r="AB12" s="25"/>
      <c r="AC12" s="25">
        <v>100</v>
      </c>
      <c r="AD12" s="25"/>
      <c r="AE12" s="25">
        <v>25</v>
      </c>
      <c r="AF12" s="25">
        <v>25</v>
      </c>
      <c r="AG12" s="25">
        <v>25</v>
      </c>
      <c r="AH12" s="25">
        <v>25</v>
      </c>
      <c r="AI12" s="25"/>
      <c r="AJ12" s="17">
        <v>2.4</v>
      </c>
      <c r="AK12" s="17">
        <v>0</v>
      </c>
      <c r="AL12" s="25">
        <v>100</v>
      </c>
      <c r="AM12" s="25">
        <v>100</v>
      </c>
      <c r="AN12" s="25"/>
      <c r="AO12" s="25"/>
      <c r="AP12" s="25">
        <v>100</v>
      </c>
      <c r="AQ12" s="25"/>
      <c r="AR12" s="25">
        <v>25</v>
      </c>
      <c r="AS12" s="25">
        <v>25</v>
      </c>
      <c r="AT12" s="25">
        <v>25</v>
      </c>
      <c r="AU12" s="25">
        <v>25</v>
      </c>
      <c r="AV12" s="25"/>
      <c r="AW12" s="17">
        <v>2.2999999999999998</v>
      </c>
      <c r="AX12" s="17">
        <v>0</v>
      </c>
      <c r="AY12" s="25">
        <v>100</v>
      </c>
      <c r="AZ12" s="25">
        <v>100</v>
      </c>
      <c r="BA12" s="25"/>
      <c r="BB12" s="25"/>
      <c r="BC12" s="25">
        <v>100</v>
      </c>
      <c r="BD12" s="25"/>
      <c r="BE12" s="25">
        <v>36</v>
      </c>
      <c r="BF12" s="25">
        <v>36</v>
      </c>
      <c r="BG12" s="25">
        <v>28</v>
      </c>
      <c r="BH12" s="25"/>
      <c r="BI12" s="30" t="s">
        <v>7</v>
      </c>
      <c r="BJ12" s="194"/>
    </row>
    <row r="13" spans="1:256" s="3" customFormat="1" ht="24" customHeight="1">
      <c r="A13" s="131">
        <v>3</v>
      </c>
      <c r="B13" s="132" t="s">
        <v>112</v>
      </c>
      <c r="C13" s="18"/>
      <c r="D13" s="17">
        <v>4</v>
      </c>
      <c r="E13" s="97">
        <f>D13*38</f>
        <v>152</v>
      </c>
      <c r="F13" s="97">
        <f t="shared" si="0"/>
        <v>80</v>
      </c>
      <c r="G13" s="97">
        <v>4</v>
      </c>
      <c r="H13" s="17"/>
      <c r="I13" s="17">
        <v>4</v>
      </c>
      <c r="J13" s="25">
        <f>I13*38</f>
        <v>152</v>
      </c>
      <c r="K13" s="25">
        <v>80</v>
      </c>
      <c r="L13" s="25">
        <v>48</v>
      </c>
      <c r="M13" s="25">
        <v>32</v>
      </c>
      <c r="N13" s="25"/>
      <c r="O13" s="25">
        <f>J13-K13</f>
        <v>72</v>
      </c>
      <c r="P13" s="25"/>
      <c r="Q13" s="25"/>
      <c r="R13" s="25">
        <v>40</v>
      </c>
      <c r="S13" s="25">
        <v>40</v>
      </c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16" t="s">
        <v>6</v>
      </c>
      <c r="BJ13" s="195"/>
    </row>
    <row r="14" spans="1:256" s="3" customFormat="1" ht="30" customHeight="1">
      <c r="A14" s="127" t="s">
        <v>127</v>
      </c>
      <c r="B14" s="128" t="s">
        <v>128</v>
      </c>
      <c r="C14" s="102" t="s">
        <v>129</v>
      </c>
      <c r="D14" s="103">
        <v>152</v>
      </c>
      <c r="E14" s="107">
        <f>D14*38</f>
        <v>5776</v>
      </c>
      <c r="F14" s="102">
        <f t="shared" si="0"/>
        <v>2292</v>
      </c>
      <c r="G14" s="107"/>
      <c r="H14" s="107"/>
      <c r="I14" s="103">
        <f t="shared" ref="I14:S14" si="9">SUM(I15,I39)</f>
        <v>38</v>
      </c>
      <c r="J14" s="102">
        <f t="shared" si="9"/>
        <v>1444</v>
      </c>
      <c r="K14" s="102">
        <f t="shared" si="9"/>
        <v>648</v>
      </c>
      <c r="L14" s="102">
        <f t="shared" si="9"/>
        <v>324</v>
      </c>
      <c r="M14" s="102">
        <f t="shared" si="9"/>
        <v>0</v>
      </c>
      <c r="N14" s="102">
        <f t="shared" si="9"/>
        <v>324</v>
      </c>
      <c r="O14" s="102">
        <f t="shared" si="9"/>
        <v>796</v>
      </c>
      <c r="P14" s="102">
        <f t="shared" si="9"/>
        <v>144</v>
      </c>
      <c r="Q14" s="102">
        <f t="shared" si="9"/>
        <v>144</v>
      </c>
      <c r="R14" s="102">
        <f t="shared" si="9"/>
        <v>180</v>
      </c>
      <c r="S14" s="102">
        <f t="shared" si="9"/>
        <v>180</v>
      </c>
      <c r="T14" s="107"/>
      <c r="U14" s="107"/>
      <c r="V14" s="107"/>
      <c r="W14" s="107"/>
      <c r="X14" s="103">
        <f t="shared" ref="X14:AH14" si="10">SUM(X15,X39)</f>
        <v>39</v>
      </c>
      <c r="Y14" s="102">
        <f t="shared" si="10"/>
        <v>1482</v>
      </c>
      <c r="Z14" s="102">
        <f t="shared" si="10"/>
        <v>668</v>
      </c>
      <c r="AA14" s="102">
        <f t="shared" si="10"/>
        <v>264</v>
      </c>
      <c r="AB14" s="102">
        <f t="shared" si="10"/>
        <v>116</v>
      </c>
      <c r="AC14" s="102">
        <f t="shared" si="10"/>
        <v>304</v>
      </c>
      <c r="AD14" s="102">
        <f t="shared" si="10"/>
        <v>814</v>
      </c>
      <c r="AE14" s="102">
        <f t="shared" si="10"/>
        <v>168</v>
      </c>
      <c r="AF14" s="102">
        <f t="shared" si="10"/>
        <v>134</v>
      </c>
      <c r="AG14" s="102">
        <f t="shared" si="10"/>
        <v>186</v>
      </c>
      <c r="AH14" s="102">
        <f t="shared" si="10"/>
        <v>180</v>
      </c>
      <c r="AI14" s="107"/>
      <c r="AJ14" s="107"/>
      <c r="AK14" s="103">
        <f t="shared" ref="AK14:AU14" si="11">SUM(AK15,AK39)</f>
        <v>39</v>
      </c>
      <c r="AL14" s="102">
        <f t="shared" si="11"/>
        <v>1482</v>
      </c>
      <c r="AM14" s="102">
        <f t="shared" si="11"/>
        <v>576</v>
      </c>
      <c r="AN14" s="102">
        <f t="shared" si="11"/>
        <v>282</v>
      </c>
      <c r="AO14" s="102">
        <f t="shared" si="11"/>
        <v>0</v>
      </c>
      <c r="AP14" s="102">
        <f t="shared" si="11"/>
        <v>294</v>
      </c>
      <c r="AQ14" s="102">
        <f t="shared" si="11"/>
        <v>906</v>
      </c>
      <c r="AR14" s="102">
        <f t="shared" si="11"/>
        <v>146</v>
      </c>
      <c r="AS14" s="102">
        <f t="shared" si="11"/>
        <v>156</v>
      </c>
      <c r="AT14" s="102">
        <f t="shared" si="11"/>
        <v>134</v>
      </c>
      <c r="AU14" s="102">
        <f t="shared" si="11"/>
        <v>140</v>
      </c>
      <c r="AV14" s="107"/>
      <c r="AW14" s="107"/>
      <c r="AX14" s="103">
        <f t="shared" ref="AX14:BH14" si="12">SUM(AX15,AX39)</f>
        <v>36</v>
      </c>
      <c r="AY14" s="102">
        <f t="shared" si="12"/>
        <v>1368</v>
      </c>
      <c r="AZ14" s="102">
        <f t="shared" si="12"/>
        <v>400</v>
      </c>
      <c r="BA14" s="102">
        <f t="shared" si="12"/>
        <v>136</v>
      </c>
      <c r="BB14" s="102">
        <f t="shared" si="12"/>
        <v>56</v>
      </c>
      <c r="BC14" s="102">
        <f t="shared" si="12"/>
        <v>208</v>
      </c>
      <c r="BD14" s="102">
        <f t="shared" si="12"/>
        <v>968</v>
      </c>
      <c r="BE14" s="102">
        <f t="shared" si="12"/>
        <v>152</v>
      </c>
      <c r="BF14" s="102">
        <f t="shared" si="12"/>
        <v>116</v>
      </c>
      <c r="BG14" s="102">
        <f t="shared" si="12"/>
        <v>132</v>
      </c>
      <c r="BH14" s="102">
        <f t="shared" si="12"/>
        <v>0</v>
      </c>
      <c r="BI14" s="107"/>
      <c r="BJ14" s="193" t="s">
        <v>181</v>
      </c>
    </row>
    <row r="15" spans="1:256" s="3" customFormat="1" ht="21.75" customHeight="1">
      <c r="A15" s="129" t="s">
        <v>148</v>
      </c>
      <c r="B15" s="130" t="s">
        <v>21</v>
      </c>
      <c r="C15" s="104">
        <v>121</v>
      </c>
      <c r="D15" s="105">
        <v>121</v>
      </c>
      <c r="E15" s="106">
        <f>D15*38</f>
        <v>4598</v>
      </c>
      <c r="F15" s="104">
        <f t="shared" si="0"/>
        <v>1984</v>
      </c>
      <c r="G15" s="106"/>
      <c r="H15" s="106"/>
      <c r="I15" s="105">
        <f t="shared" ref="I15:S15" si="13">SUM(I16:I38)</f>
        <v>38</v>
      </c>
      <c r="J15" s="104">
        <f t="shared" si="13"/>
        <v>1444</v>
      </c>
      <c r="K15" s="104">
        <f t="shared" si="13"/>
        <v>648</v>
      </c>
      <c r="L15" s="104">
        <f t="shared" si="13"/>
        <v>324</v>
      </c>
      <c r="M15" s="104">
        <f t="shared" si="13"/>
        <v>0</v>
      </c>
      <c r="N15" s="104">
        <f t="shared" si="13"/>
        <v>324</v>
      </c>
      <c r="O15" s="104">
        <f t="shared" si="13"/>
        <v>796</v>
      </c>
      <c r="P15" s="104">
        <f t="shared" si="13"/>
        <v>144</v>
      </c>
      <c r="Q15" s="104">
        <f t="shared" si="13"/>
        <v>144</v>
      </c>
      <c r="R15" s="104">
        <f t="shared" si="13"/>
        <v>180</v>
      </c>
      <c r="S15" s="104">
        <f t="shared" si="13"/>
        <v>180</v>
      </c>
      <c r="T15" s="106"/>
      <c r="U15" s="106"/>
      <c r="V15" s="106"/>
      <c r="W15" s="106"/>
      <c r="X15" s="105">
        <f t="shared" ref="X15:AH15" si="14">SUM(X16:X38)</f>
        <v>39</v>
      </c>
      <c r="Y15" s="104">
        <f t="shared" si="14"/>
        <v>1482</v>
      </c>
      <c r="Z15" s="104">
        <f t="shared" si="14"/>
        <v>668</v>
      </c>
      <c r="AA15" s="104">
        <f t="shared" si="14"/>
        <v>264</v>
      </c>
      <c r="AB15" s="104">
        <f t="shared" si="14"/>
        <v>116</v>
      </c>
      <c r="AC15" s="104">
        <f t="shared" si="14"/>
        <v>304</v>
      </c>
      <c r="AD15" s="104">
        <f t="shared" si="14"/>
        <v>814</v>
      </c>
      <c r="AE15" s="104">
        <f t="shared" si="14"/>
        <v>168</v>
      </c>
      <c r="AF15" s="104">
        <f t="shared" si="14"/>
        <v>134</v>
      </c>
      <c r="AG15" s="104">
        <f t="shared" si="14"/>
        <v>186</v>
      </c>
      <c r="AH15" s="104">
        <f t="shared" si="14"/>
        <v>180</v>
      </c>
      <c r="AI15" s="106"/>
      <c r="AJ15" s="106"/>
      <c r="AK15" s="105">
        <f t="shared" ref="AK15:AU15" si="15">SUM(AK16:AK38)</f>
        <v>29</v>
      </c>
      <c r="AL15" s="104">
        <f t="shared" si="15"/>
        <v>1102</v>
      </c>
      <c r="AM15" s="104">
        <f t="shared" si="15"/>
        <v>400</v>
      </c>
      <c r="AN15" s="104">
        <f t="shared" si="15"/>
        <v>198</v>
      </c>
      <c r="AO15" s="104">
        <f t="shared" si="15"/>
        <v>0</v>
      </c>
      <c r="AP15" s="104">
        <f t="shared" si="15"/>
        <v>202</v>
      </c>
      <c r="AQ15" s="104">
        <f t="shared" si="15"/>
        <v>702</v>
      </c>
      <c r="AR15" s="104">
        <f t="shared" si="15"/>
        <v>58</v>
      </c>
      <c r="AS15" s="104">
        <f t="shared" si="15"/>
        <v>68</v>
      </c>
      <c r="AT15" s="104">
        <f t="shared" si="15"/>
        <v>134</v>
      </c>
      <c r="AU15" s="104">
        <f t="shared" si="15"/>
        <v>140</v>
      </c>
      <c r="AV15" s="106"/>
      <c r="AW15" s="106"/>
      <c r="AX15" s="105">
        <f t="shared" ref="AX15:BH15" si="16">SUM(AX16:AX38)</f>
        <v>15</v>
      </c>
      <c r="AY15" s="104">
        <f t="shared" si="16"/>
        <v>570</v>
      </c>
      <c r="AZ15" s="104">
        <f t="shared" si="16"/>
        <v>268</v>
      </c>
      <c r="BA15" s="104">
        <f t="shared" si="16"/>
        <v>96</v>
      </c>
      <c r="BB15" s="104">
        <f t="shared" si="16"/>
        <v>56</v>
      </c>
      <c r="BC15" s="104">
        <f t="shared" si="16"/>
        <v>116</v>
      </c>
      <c r="BD15" s="104">
        <f t="shared" si="16"/>
        <v>302</v>
      </c>
      <c r="BE15" s="104">
        <f t="shared" si="16"/>
        <v>108</v>
      </c>
      <c r="BF15" s="104">
        <f t="shared" si="16"/>
        <v>72</v>
      </c>
      <c r="BG15" s="104">
        <f t="shared" si="16"/>
        <v>88</v>
      </c>
      <c r="BH15" s="104">
        <f t="shared" si="16"/>
        <v>0</v>
      </c>
      <c r="BI15" s="106"/>
      <c r="BJ15" s="194"/>
    </row>
    <row r="16" spans="1:256" s="3" customFormat="1" ht="24.75" customHeight="1">
      <c r="A16" s="131">
        <v>1</v>
      </c>
      <c r="B16" s="132" t="s">
        <v>22</v>
      </c>
      <c r="C16" s="22"/>
      <c r="D16" s="17">
        <v>8</v>
      </c>
      <c r="E16" s="97">
        <f>D16*38</f>
        <v>304</v>
      </c>
      <c r="F16" s="97">
        <f t="shared" si="0"/>
        <v>140</v>
      </c>
      <c r="G16" s="26" t="s">
        <v>113</v>
      </c>
      <c r="H16" s="26"/>
      <c r="I16" s="17">
        <v>8</v>
      </c>
      <c r="J16" s="25">
        <v>304</v>
      </c>
      <c r="K16" s="25">
        <v>140</v>
      </c>
      <c r="L16" s="25">
        <v>70</v>
      </c>
      <c r="M16" s="25"/>
      <c r="N16" s="25">
        <v>70</v>
      </c>
      <c r="O16" s="25">
        <v>164</v>
      </c>
      <c r="P16" s="25">
        <v>32</v>
      </c>
      <c r="Q16" s="25">
        <v>28</v>
      </c>
      <c r="R16" s="25">
        <v>40</v>
      </c>
      <c r="S16" s="25">
        <v>40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16" t="s">
        <v>6</v>
      </c>
      <c r="BJ16" s="194"/>
    </row>
    <row r="17" spans="1:63" s="3" customFormat="1" ht="24.75" customHeight="1">
      <c r="A17" s="131">
        <v>2</v>
      </c>
      <c r="B17" s="132" t="s">
        <v>23</v>
      </c>
      <c r="C17" s="22"/>
      <c r="D17" s="17">
        <v>6</v>
      </c>
      <c r="E17" s="97">
        <f t="shared" ref="E17:E60" si="17">D17*38</f>
        <v>228</v>
      </c>
      <c r="F17" s="97">
        <f t="shared" si="0"/>
        <v>88</v>
      </c>
      <c r="G17" s="26" t="s">
        <v>115</v>
      </c>
      <c r="H17" s="26"/>
      <c r="I17" s="17">
        <v>6</v>
      </c>
      <c r="J17" s="25">
        <v>228</v>
      </c>
      <c r="K17" s="25">
        <v>88</v>
      </c>
      <c r="L17" s="25">
        <v>44</v>
      </c>
      <c r="M17" s="25"/>
      <c r="N17" s="25">
        <v>44</v>
      </c>
      <c r="O17" s="25">
        <v>140</v>
      </c>
      <c r="P17" s="25">
        <v>16</v>
      </c>
      <c r="Q17" s="25">
        <v>32</v>
      </c>
      <c r="R17" s="25">
        <v>20</v>
      </c>
      <c r="S17" s="25">
        <v>20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16" t="s">
        <v>6</v>
      </c>
      <c r="BJ17" s="194"/>
    </row>
    <row r="18" spans="1:63" s="4" customFormat="1" ht="24.75" customHeight="1">
      <c r="A18" s="131">
        <v>3</v>
      </c>
      <c r="B18" s="132" t="s">
        <v>24</v>
      </c>
      <c r="C18" s="85"/>
      <c r="D18" s="17">
        <v>8</v>
      </c>
      <c r="E18" s="97">
        <f t="shared" si="17"/>
        <v>304</v>
      </c>
      <c r="F18" s="97">
        <f t="shared" si="0"/>
        <v>140</v>
      </c>
      <c r="G18" s="27" t="s">
        <v>115</v>
      </c>
      <c r="H18" s="27"/>
      <c r="I18" s="17">
        <v>8</v>
      </c>
      <c r="J18" s="25">
        <v>304</v>
      </c>
      <c r="K18" s="25">
        <v>140</v>
      </c>
      <c r="L18" s="25">
        <v>70</v>
      </c>
      <c r="M18" s="25"/>
      <c r="N18" s="25">
        <v>70</v>
      </c>
      <c r="O18" s="25">
        <v>164</v>
      </c>
      <c r="P18" s="25">
        <v>32</v>
      </c>
      <c r="Q18" s="25">
        <v>28</v>
      </c>
      <c r="R18" s="25">
        <v>40</v>
      </c>
      <c r="S18" s="25">
        <v>40</v>
      </c>
      <c r="T18" s="21"/>
      <c r="U18" s="21"/>
      <c r="V18" s="27"/>
      <c r="W18" s="21"/>
      <c r="X18" s="89"/>
      <c r="Y18" s="87"/>
      <c r="Z18" s="88"/>
      <c r="AA18" s="88"/>
      <c r="AB18" s="85"/>
      <c r="AC18" s="85"/>
      <c r="AD18" s="88"/>
      <c r="AE18" s="85"/>
      <c r="AF18" s="85"/>
      <c r="AG18" s="85"/>
      <c r="AH18" s="85"/>
      <c r="AI18" s="26"/>
      <c r="AJ18" s="26"/>
      <c r="AK18" s="90"/>
      <c r="AL18" s="85"/>
      <c r="AM18" s="85"/>
      <c r="AN18" s="85"/>
      <c r="AO18" s="85"/>
      <c r="AP18" s="85"/>
      <c r="AQ18" s="85"/>
      <c r="AR18" s="85"/>
      <c r="AS18" s="85"/>
      <c r="AT18" s="85"/>
      <c r="AU18" s="85"/>
      <c r="AV18" s="26"/>
      <c r="AW18" s="26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16" t="s">
        <v>6</v>
      </c>
      <c r="BJ18" s="194"/>
      <c r="BK18" s="2"/>
    </row>
    <row r="19" spans="1:63" s="4" customFormat="1" ht="24.75" customHeight="1">
      <c r="A19" s="131">
        <v>4</v>
      </c>
      <c r="B19" s="132" t="s">
        <v>25</v>
      </c>
      <c r="C19" s="22"/>
      <c r="D19" s="17">
        <v>8</v>
      </c>
      <c r="E19" s="97">
        <f t="shared" si="17"/>
        <v>304</v>
      </c>
      <c r="F19" s="97">
        <f t="shared" si="0"/>
        <v>140</v>
      </c>
      <c r="G19" s="26" t="s">
        <v>113</v>
      </c>
      <c r="H19" s="26"/>
      <c r="I19" s="17">
        <v>8</v>
      </c>
      <c r="J19" s="25">
        <v>304</v>
      </c>
      <c r="K19" s="25">
        <v>140</v>
      </c>
      <c r="L19" s="25">
        <v>70</v>
      </c>
      <c r="M19" s="25"/>
      <c r="N19" s="25">
        <v>70</v>
      </c>
      <c r="O19" s="25">
        <v>164</v>
      </c>
      <c r="P19" s="25">
        <v>32</v>
      </c>
      <c r="Q19" s="25">
        <v>28</v>
      </c>
      <c r="R19" s="25">
        <v>40</v>
      </c>
      <c r="S19" s="25">
        <v>40</v>
      </c>
      <c r="T19" s="21"/>
      <c r="U19" s="21"/>
      <c r="V19" s="27"/>
      <c r="W19" s="21"/>
      <c r="X19" s="21"/>
      <c r="Y19" s="21"/>
      <c r="Z19" s="21"/>
      <c r="AA19" s="27"/>
      <c r="AB19" s="21"/>
      <c r="AC19" s="27"/>
      <c r="AD19" s="27"/>
      <c r="AE19" s="27"/>
      <c r="AF19" s="27"/>
      <c r="AG19" s="21"/>
      <c r="AH19" s="21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16" t="s">
        <v>6</v>
      </c>
      <c r="BJ19" s="194"/>
      <c r="BK19" s="2"/>
    </row>
    <row r="20" spans="1:63" s="5" customFormat="1" ht="26.25" customHeight="1">
      <c r="A20" s="131">
        <v>5</v>
      </c>
      <c r="B20" s="132" t="s">
        <v>130</v>
      </c>
      <c r="C20" s="85"/>
      <c r="D20" s="17">
        <v>4</v>
      </c>
      <c r="E20" s="97">
        <f t="shared" si="17"/>
        <v>152</v>
      </c>
      <c r="F20" s="97">
        <f t="shared" ref="F20:F50" si="18">SUM(K20,Z20,AM20,AZ20)</f>
        <v>60</v>
      </c>
      <c r="G20" s="21">
        <v>2</v>
      </c>
      <c r="H20" s="21"/>
      <c r="I20" s="17">
        <v>4</v>
      </c>
      <c r="J20" s="25">
        <v>152</v>
      </c>
      <c r="K20" s="25">
        <v>60</v>
      </c>
      <c r="L20" s="25">
        <v>30</v>
      </c>
      <c r="M20" s="25"/>
      <c r="N20" s="25">
        <v>30</v>
      </c>
      <c r="O20" s="25">
        <v>92</v>
      </c>
      <c r="P20" s="25">
        <v>32</v>
      </c>
      <c r="Q20" s="25">
        <v>28</v>
      </c>
      <c r="R20" s="25"/>
      <c r="S20" s="25"/>
      <c r="T20" s="21"/>
      <c r="U20" s="21"/>
      <c r="V20" s="21"/>
      <c r="W20" s="21"/>
      <c r="X20" s="90"/>
      <c r="Y20" s="87"/>
      <c r="Z20" s="88"/>
      <c r="AA20" s="85"/>
      <c r="AB20" s="85"/>
      <c r="AC20" s="85"/>
      <c r="AD20" s="85"/>
      <c r="AE20" s="85"/>
      <c r="AF20" s="85"/>
      <c r="AG20" s="85"/>
      <c r="AH20" s="85"/>
      <c r="AI20" s="21"/>
      <c r="AJ20" s="21"/>
      <c r="AK20" s="90"/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21"/>
      <c r="AW20" s="21"/>
      <c r="AX20" s="85"/>
      <c r="AY20" s="85"/>
      <c r="AZ20" s="85"/>
      <c r="BA20" s="85"/>
      <c r="BB20" s="85"/>
      <c r="BC20" s="85"/>
      <c r="BD20" s="85"/>
      <c r="BE20" s="85"/>
      <c r="BF20" s="85"/>
      <c r="BG20" s="85"/>
      <c r="BH20" s="85"/>
      <c r="BI20" s="16" t="s">
        <v>6</v>
      </c>
      <c r="BJ20" s="194"/>
      <c r="BK20" s="2"/>
    </row>
    <row r="21" spans="1:63" s="5" customFormat="1" ht="30" customHeight="1">
      <c r="A21" s="131">
        <v>6</v>
      </c>
      <c r="B21" s="132" t="s">
        <v>46</v>
      </c>
      <c r="C21" s="22"/>
      <c r="D21" s="17">
        <v>4</v>
      </c>
      <c r="E21" s="97">
        <f t="shared" si="17"/>
        <v>152</v>
      </c>
      <c r="F21" s="97">
        <f t="shared" si="18"/>
        <v>62</v>
      </c>
      <c r="G21" s="26"/>
      <c r="H21" s="26"/>
      <c r="I21" s="17"/>
      <c r="J21" s="25"/>
      <c r="K21" s="25"/>
      <c r="L21" s="25"/>
      <c r="M21" s="25"/>
      <c r="N21" s="25"/>
      <c r="O21" s="25"/>
      <c r="P21" s="25"/>
      <c r="Q21" s="25"/>
      <c r="R21" s="25"/>
      <c r="S21" s="26"/>
      <c r="T21" s="21"/>
      <c r="U21" s="21"/>
      <c r="V21" s="27">
        <v>4</v>
      </c>
      <c r="W21" s="21"/>
      <c r="X21" s="13">
        <v>4</v>
      </c>
      <c r="Y21" s="21">
        <v>152</v>
      </c>
      <c r="Z21" s="21">
        <v>62</v>
      </c>
      <c r="AA21" s="27">
        <v>24</v>
      </c>
      <c r="AB21" s="21"/>
      <c r="AC21" s="27">
        <v>38</v>
      </c>
      <c r="AD21" s="27">
        <v>90</v>
      </c>
      <c r="AE21" s="27"/>
      <c r="AF21" s="27"/>
      <c r="AG21" s="21">
        <v>22</v>
      </c>
      <c r="AH21" s="21">
        <v>40</v>
      </c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16" t="s">
        <v>6</v>
      </c>
      <c r="BJ21" s="194"/>
      <c r="BK21" s="2"/>
    </row>
    <row r="22" spans="1:63" s="4" customFormat="1" ht="30" customHeight="1">
      <c r="A22" s="131">
        <v>7</v>
      </c>
      <c r="B22" s="132" t="s">
        <v>26</v>
      </c>
      <c r="C22" s="22"/>
      <c r="D22" s="17">
        <v>4</v>
      </c>
      <c r="E22" s="97">
        <f t="shared" si="17"/>
        <v>152</v>
      </c>
      <c r="F22" s="97">
        <f t="shared" si="18"/>
        <v>80</v>
      </c>
      <c r="G22" s="26">
        <v>4</v>
      </c>
      <c r="H22" s="26"/>
      <c r="I22" s="17">
        <v>4</v>
      </c>
      <c r="J22" s="25">
        <v>152</v>
      </c>
      <c r="K22" s="25">
        <v>80</v>
      </c>
      <c r="L22" s="25">
        <v>40</v>
      </c>
      <c r="M22" s="25"/>
      <c r="N22" s="25">
        <v>40</v>
      </c>
      <c r="O22" s="25">
        <v>72</v>
      </c>
      <c r="P22" s="25"/>
      <c r="Q22" s="25"/>
      <c r="R22" s="25">
        <v>40</v>
      </c>
      <c r="S22" s="25">
        <v>40</v>
      </c>
      <c r="T22" s="21"/>
      <c r="U22" s="21"/>
      <c r="V22" s="27"/>
      <c r="W22" s="21"/>
      <c r="X22" s="21"/>
      <c r="Y22" s="21"/>
      <c r="Z22" s="21"/>
      <c r="AA22" s="27"/>
      <c r="AB22" s="21"/>
      <c r="AC22" s="27"/>
      <c r="AD22" s="27"/>
      <c r="AE22" s="27"/>
      <c r="AF22" s="27"/>
      <c r="AG22" s="21"/>
      <c r="AH22" s="21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  <c r="BD22" s="26"/>
      <c r="BE22" s="26"/>
      <c r="BF22" s="26"/>
      <c r="BG22" s="26"/>
      <c r="BH22" s="26"/>
      <c r="BI22" s="16" t="s">
        <v>6</v>
      </c>
      <c r="BJ22" s="194"/>
      <c r="BK22" s="2"/>
    </row>
    <row r="23" spans="1:63" s="4" customFormat="1" ht="24.75" customHeight="1">
      <c r="A23" s="131">
        <v>8</v>
      </c>
      <c r="B23" s="132" t="s">
        <v>28</v>
      </c>
      <c r="C23" s="22"/>
      <c r="D23" s="17">
        <v>4</v>
      </c>
      <c r="E23" s="97">
        <f t="shared" si="17"/>
        <v>152</v>
      </c>
      <c r="F23" s="97">
        <f t="shared" si="18"/>
        <v>60</v>
      </c>
      <c r="G23" s="26"/>
      <c r="H23" s="26"/>
      <c r="I23" s="17"/>
      <c r="J23" s="25"/>
      <c r="K23" s="25"/>
      <c r="L23" s="25"/>
      <c r="M23" s="25"/>
      <c r="N23" s="25"/>
      <c r="O23" s="25"/>
      <c r="P23" s="25"/>
      <c r="Q23" s="25"/>
      <c r="R23" s="25"/>
      <c r="S23" s="26"/>
      <c r="T23" s="21"/>
      <c r="U23" s="21"/>
      <c r="V23" s="26">
        <v>2</v>
      </c>
      <c r="W23" s="26"/>
      <c r="X23" s="13">
        <v>4</v>
      </c>
      <c r="Y23" s="21">
        <v>152</v>
      </c>
      <c r="Z23" s="21">
        <v>60</v>
      </c>
      <c r="AA23" s="27">
        <v>30</v>
      </c>
      <c r="AB23" s="26"/>
      <c r="AC23" s="27">
        <v>46</v>
      </c>
      <c r="AD23" s="27">
        <v>92</v>
      </c>
      <c r="AE23" s="27">
        <v>32</v>
      </c>
      <c r="AF23" s="27">
        <v>28</v>
      </c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  <c r="BD23" s="26"/>
      <c r="BE23" s="26"/>
      <c r="BF23" s="26"/>
      <c r="BG23" s="26"/>
      <c r="BH23" s="26"/>
      <c r="BI23" s="16" t="s">
        <v>6</v>
      </c>
      <c r="BJ23" s="194"/>
      <c r="BK23" s="2"/>
    </row>
    <row r="24" spans="1:63" ht="30" customHeight="1">
      <c r="A24" s="131">
        <v>9</v>
      </c>
      <c r="B24" s="132" t="s">
        <v>27</v>
      </c>
      <c r="C24" s="22"/>
      <c r="D24" s="17">
        <v>4</v>
      </c>
      <c r="E24" s="97">
        <f t="shared" si="17"/>
        <v>152</v>
      </c>
      <c r="F24" s="97">
        <f t="shared" si="18"/>
        <v>76</v>
      </c>
      <c r="G24" s="26"/>
      <c r="H24" s="26"/>
      <c r="I24" s="17"/>
      <c r="J24" s="25"/>
      <c r="K24" s="25"/>
      <c r="L24" s="25"/>
      <c r="M24" s="25"/>
      <c r="N24" s="25"/>
      <c r="O24" s="25"/>
      <c r="P24" s="25"/>
      <c r="Q24" s="25"/>
      <c r="R24" s="25"/>
      <c r="S24" s="26"/>
      <c r="T24" s="21"/>
      <c r="U24" s="21"/>
      <c r="V24" s="27">
        <v>2</v>
      </c>
      <c r="W24" s="26"/>
      <c r="X24" s="13">
        <v>4</v>
      </c>
      <c r="Y24" s="21">
        <v>152</v>
      </c>
      <c r="Z24" s="21">
        <v>76</v>
      </c>
      <c r="AA24" s="26">
        <v>30</v>
      </c>
      <c r="AB24" s="26">
        <v>46</v>
      </c>
      <c r="AC24" s="26"/>
      <c r="AD24" s="26">
        <v>76</v>
      </c>
      <c r="AE24" s="26">
        <v>40</v>
      </c>
      <c r="AF24" s="26">
        <v>36</v>
      </c>
      <c r="AG24" s="21"/>
      <c r="AH24" s="21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26"/>
      <c r="BE24" s="26"/>
      <c r="BF24" s="26"/>
      <c r="BG24" s="26"/>
      <c r="BH24" s="26"/>
      <c r="BI24" s="16" t="s">
        <v>6</v>
      </c>
      <c r="BJ24" s="194"/>
    </row>
    <row r="25" spans="1:63" s="6" customFormat="1" ht="41.25" customHeight="1">
      <c r="A25" s="131">
        <v>10</v>
      </c>
      <c r="B25" s="132" t="s">
        <v>45</v>
      </c>
      <c r="C25" s="22"/>
      <c r="D25" s="17">
        <v>4</v>
      </c>
      <c r="E25" s="97">
        <f t="shared" si="17"/>
        <v>152</v>
      </c>
      <c r="F25" s="97">
        <f t="shared" si="18"/>
        <v>74</v>
      </c>
      <c r="G25" s="26"/>
      <c r="H25" s="26"/>
      <c r="I25" s="17"/>
      <c r="J25" s="25"/>
      <c r="K25" s="25"/>
      <c r="L25" s="25"/>
      <c r="M25" s="25"/>
      <c r="N25" s="25"/>
      <c r="O25" s="25"/>
      <c r="P25" s="25"/>
      <c r="Q25" s="25"/>
      <c r="R25" s="25"/>
      <c r="S25" s="26"/>
      <c r="T25" s="21"/>
      <c r="U25" s="21"/>
      <c r="V25" s="27">
        <v>4</v>
      </c>
      <c r="W25" s="26"/>
      <c r="X25" s="13">
        <v>4</v>
      </c>
      <c r="Y25" s="21">
        <v>152</v>
      </c>
      <c r="Z25" s="21">
        <v>74</v>
      </c>
      <c r="AA25" s="27">
        <v>22</v>
      </c>
      <c r="AB25" s="26">
        <v>32</v>
      </c>
      <c r="AC25" s="27">
        <v>20</v>
      </c>
      <c r="AD25" s="27">
        <v>78</v>
      </c>
      <c r="AE25" s="27"/>
      <c r="AF25" s="27"/>
      <c r="AG25" s="21">
        <v>54</v>
      </c>
      <c r="AH25" s="21">
        <v>20</v>
      </c>
      <c r="AI25" s="26"/>
      <c r="AJ25" s="26"/>
      <c r="AK25" s="14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16" t="s">
        <v>6</v>
      </c>
      <c r="BJ25" s="194"/>
    </row>
    <row r="26" spans="1:63" s="4" customFormat="1" ht="30" customHeight="1">
      <c r="A26" s="131">
        <v>11</v>
      </c>
      <c r="B26" s="132" t="s">
        <v>131</v>
      </c>
      <c r="C26" s="22"/>
      <c r="D26" s="17">
        <v>8</v>
      </c>
      <c r="E26" s="97">
        <f t="shared" si="17"/>
        <v>304</v>
      </c>
      <c r="F26" s="97">
        <f t="shared" si="18"/>
        <v>144</v>
      </c>
      <c r="G26" s="26"/>
      <c r="H26" s="26"/>
      <c r="I26" s="17"/>
      <c r="J26" s="25"/>
      <c r="K26" s="25"/>
      <c r="L26" s="25"/>
      <c r="M26" s="25"/>
      <c r="N26" s="25"/>
      <c r="O26" s="25"/>
      <c r="P26" s="25"/>
      <c r="Q26" s="25"/>
      <c r="R26" s="25"/>
      <c r="S26" s="27"/>
      <c r="T26" s="21"/>
      <c r="U26" s="21"/>
      <c r="V26" s="27">
        <v>2.4</v>
      </c>
      <c r="W26" s="26"/>
      <c r="X26" s="13">
        <v>8</v>
      </c>
      <c r="Y26" s="21">
        <v>304</v>
      </c>
      <c r="Z26" s="21">
        <v>144</v>
      </c>
      <c r="AA26" s="26">
        <v>58</v>
      </c>
      <c r="AB26" s="26"/>
      <c r="AC26" s="26">
        <v>86</v>
      </c>
      <c r="AD26" s="26">
        <v>160</v>
      </c>
      <c r="AE26" s="26">
        <v>32</v>
      </c>
      <c r="AF26" s="26">
        <v>28</v>
      </c>
      <c r="AG26" s="26">
        <v>44</v>
      </c>
      <c r="AH26" s="26">
        <v>40</v>
      </c>
      <c r="AI26" s="26"/>
      <c r="AJ26" s="26"/>
      <c r="AK26" s="14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  <c r="BE26" s="26"/>
      <c r="BF26" s="26"/>
      <c r="BG26" s="26"/>
      <c r="BH26" s="26"/>
      <c r="BI26" s="16" t="s">
        <v>6</v>
      </c>
      <c r="BJ26" s="194"/>
      <c r="BK26" s="2"/>
    </row>
    <row r="27" spans="1:63" s="4" customFormat="1" ht="38.25" customHeight="1">
      <c r="A27" s="131">
        <v>12</v>
      </c>
      <c r="B27" s="132" t="s">
        <v>29</v>
      </c>
      <c r="C27" s="22"/>
      <c r="D27" s="17">
        <v>3</v>
      </c>
      <c r="E27" s="97">
        <f t="shared" si="17"/>
        <v>114</v>
      </c>
      <c r="F27" s="97">
        <f t="shared" si="18"/>
        <v>46</v>
      </c>
      <c r="G27" s="26"/>
      <c r="H27" s="26"/>
      <c r="I27" s="17"/>
      <c r="J27" s="25"/>
      <c r="K27" s="25"/>
      <c r="L27" s="25"/>
      <c r="M27" s="25"/>
      <c r="N27" s="25"/>
      <c r="O27" s="25"/>
      <c r="P27" s="25"/>
      <c r="Q27" s="25"/>
      <c r="R27" s="25"/>
      <c r="S27" s="26"/>
      <c r="T27" s="26"/>
      <c r="U27" s="26"/>
      <c r="V27" s="26">
        <v>2</v>
      </c>
      <c r="W27" s="26"/>
      <c r="X27" s="13">
        <v>3</v>
      </c>
      <c r="Y27" s="21">
        <v>114</v>
      </c>
      <c r="Z27" s="21">
        <v>46</v>
      </c>
      <c r="AA27" s="21">
        <v>18</v>
      </c>
      <c r="AB27" s="21"/>
      <c r="AC27" s="21">
        <v>28</v>
      </c>
      <c r="AD27" s="21">
        <v>68</v>
      </c>
      <c r="AE27" s="21">
        <v>32</v>
      </c>
      <c r="AF27" s="21">
        <v>14</v>
      </c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16" t="s">
        <v>6</v>
      </c>
      <c r="BJ27" s="194"/>
      <c r="BK27" s="2"/>
    </row>
    <row r="28" spans="1:63" ht="25.5" customHeight="1">
      <c r="A28" s="131">
        <v>13</v>
      </c>
      <c r="B28" s="132" t="s">
        <v>132</v>
      </c>
      <c r="C28" s="85"/>
      <c r="D28" s="17">
        <v>4</v>
      </c>
      <c r="E28" s="97">
        <f t="shared" si="17"/>
        <v>152</v>
      </c>
      <c r="F28" s="97">
        <f t="shared" si="18"/>
        <v>62</v>
      </c>
      <c r="G28" s="21"/>
      <c r="H28" s="21"/>
      <c r="I28" s="17"/>
      <c r="J28" s="25"/>
      <c r="K28" s="25"/>
      <c r="L28" s="25"/>
      <c r="M28" s="25"/>
      <c r="N28" s="25"/>
      <c r="O28" s="25"/>
      <c r="P28" s="25"/>
      <c r="Q28" s="25"/>
      <c r="R28" s="25"/>
      <c r="S28" s="85"/>
      <c r="T28" s="21"/>
      <c r="U28" s="21"/>
      <c r="V28" s="21">
        <v>4</v>
      </c>
      <c r="W28" s="21"/>
      <c r="X28" s="14">
        <v>4</v>
      </c>
      <c r="Y28" s="26">
        <v>152</v>
      </c>
      <c r="Z28" s="26">
        <v>62</v>
      </c>
      <c r="AA28" s="26">
        <v>24</v>
      </c>
      <c r="AB28" s="26">
        <v>38</v>
      </c>
      <c r="AC28" s="26"/>
      <c r="AD28" s="26">
        <v>90</v>
      </c>
      <c r="AE28" s="26"/>
      <c r="AF28" s="26"/>
      <c r="AG28" s="26">
        <v>22</v>
      </c>
      <c r="AH28" s="26">
        <v>40</v>
      </c>
      <c r="AI28" s="21"/>
      <c r="AJ28" s="21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21"/>
      <c r="AW28" s="21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16" t="s">
        <v>6</v>
      </c>
      <c r="BJ28" s="194"/>
    </row>
    <row r="29" spans="1:63" ht="30" customHeight="1">
      <c r="A29" s="131">
        <v>14</v>
      </c>
      <c r="B29" s="132" t="s">
        <v>30</v>
      </c>
      <c r="C29" s="22"/>
      <c r="D29" s="17">
        <v>8</v>
      </c>
      <c r="E29" s="97">
        <f t="shared" si="17"/>
        <v>304</v>
      </c>
      <c r="F29" s="97">
        <f t="shared" si="18"/>
        <v>144</v>
      </c>
      <c r="G29" s="27"/>
      <c r="H29" s="27"/>
      <c r="I29" s="17"/>
      <c r="J29" s="25"/>
      <c r="K29" s="25"/>
      <c r="L29" s="25"/>
      <c r="M29" s="25"/>
      <c r="N29" s="25"/>
      <c r="O29" s="25"/>
      <c r="P29" s="25"/>
      <c r="Q29" s="25"/>
      <c r="R29" s="25"/>
      <c r="S29" s="27"/>
      <c r="T29" s="21"/>
      <c r="U29" s="21"/>
      <c r="V29" s="26">
        <v>2.4</v>
      </c>
      <c r="W29" s="26"/>
      <c r="X29" s="14">
        <v>8</v>
      </c>
      <c r="Y29" s="26">
        <v>304</v>
      </c>
      <c r="Z29" s="26">
        <v>144</v>
      </c>
      <c r="AA29" s="26">
        <v>58</v>
      </c>
      <c r="AB29" s="26"/>
      <c r="AC29" s="26">
        <v>86</v>
      </c>
      <c r="AD29" s="26">
        <v>160</v>
      </c>
      <c r="AE29" s="27">
        <v>32</v>
      </c>
      <c r="AF29" s="27">
        <v>28</v>
      </c>
      <c r="AG29" s="21">
        <v>44</v>
      </c>
      <c r="AH29" s="21">
        <v>40</v>
      </c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16" t="s">
        <v>6</v>
      </c>
      <c r="BJ29" s="194"/>
    </row>
    <row r="30" spans="1:63" s="4" customFormat="1" ht="24" customHeight="1">
      <c r="A30" s="131">
        <v>15</v>
      </c>
      <c r="B30" s="132" t="s">
        <v>31</v>
      </c>
      <c r="C30" s="22"/>
      <c r="D30" s="17">
        <v>6</v>
      </c>
      <c r="E30" s="97">
        <f t="shared" si="17"/>
        <v>228</v>
      </c>
      <c r="F30" s="97">
        <f t="shared" si="18"/>
        <v>80</v>
      </c>
      <c r="G30" s="27"/>
      <c r="H30" s="27"/>
      <c r="I30" s="17"/>
      <c r="J30" s="25"/>
      <c r="K30" s="25"/>
      <c r="L30" s="25"/>
      <c r="M30" s="25"/>
      <c r="N30" s="25"/>
      <c r="O30" s="25"/>
      <c r="P30" s="25"/>
      <c r="Q30" s="25"/>
      <c r="R30" s="25"/>
      <c r="S30" s="27"/>
      <c r="T30" s="21"/>
      <c r="U30" s="21"/>
      <c r="V30" s="27"/>
      <c r="W30" s="21"/>
      <c r="X30" s="14"/>
      <c r="Y30" s="26"/>
      <c r="Z30" s="26"/>
      <c r="AA30" s="26"/>
      <c r="AB30" s="26"/>
      <c r="AC30" s="26"/>
      <c r="AD30" s="26"/>
      <c r="AE30" s="27"/>
      <c r="AF30" s="27"/>
      <c r="AG30" s="21"/>
      <c r="AH30" s="21"/>
      <c r="AI30" s="26" t="s">
        <v>44</v>
      </c>
      <c r="AJ30" s="26"/>
      <c r="AK30" s="19">
        <v>6</v>
      </c>
      <c r="AL30" s="25">
        <f t="shared" ref="AL30:AL35" si="19">AK30*38</f>
        <v>228</v>
      </c>
      <c r="AM30" s="26">
        <v>80</v>
      </c>
      <c r="AN30" s="26">
        <v>40</v>
      </c>
      <c r="AO30" s="26"/>
      <c r="AP30" s="26">
        <v>40</v>
      </c>
      <c r="AQ30" s="27">
        <f>AL30-AM30</f>
        <v>148</v>
      </c>
      <c r="AR30" s="26"/>
      <c r="AS30" s="26"/>
      <c r="AT30" s="26">
        <v>40</v>
      </c>
      <c r="AU30" s="26">
        <v>40</v>
      </c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16" t="s">
        <v>6</v>
      </c>
      <c r="BJ30" s="194"/>
      <c r="BK30" s="2"/>
    </row>
    <row r="31" spans="1:63" s="6" customFormat="1" ht="30" customHeight="1">
      <c r="A31" s="131">
        <v>16</v>
      </c>
      <c r="B31" s="132" t="s">
        <v>32</v>
      </c>
      <c r="C31" s="85"/>
      <c r="D31" s="17">
        <v>4</v>
      </c>
      <c r="E31" s="97">
        <f t="shared" si="17"/>
        <v>152</v>
      </c>
      <c r="F31" s="97">
        <f t="shared" si="18"/>
        <v>36</v>
      </c>
      <c r="G31" s="21"/>
      <c r="H31" s="21"/>
      <c r="I31" s="17"/>
      <c r="J31" s="25"/>
      <c r="K31" s="25"/>
      <c r="L31" s="25"/>
      <c r="M31" s="25"/>
      <c r="N31" s="25"/>
      <c r="O31" s="25"/>
      <c r="P31" s="25"/>
      <c r="Q31" s="25"/>
      <c r="R31" s="25"/>
      <c r="S31" s="85"/>
      <c r="T31" s="21"/>
      <c r="U31" s="21"/>
      <c r="V31" s="21"/>
      <c r="W31" s="21"/>
      <c r="X31" s="90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21">
        <v>2</v>
      </c>
      <c r="AJ31" s="21"/>
      <c r="AK31" s="19">
        <v>4</v>
      </c>
      <c r="AL31" s="25">
        <f t="shared" si="19"/>
        <v>152</v>
      </c>
      <c r="AM31" s="26">
        <v>36</v>
      </c>
      <c r="AN31" s="26">
        <v>18</v>
      </c>
      <c r="AO31" s="26"/>
      <c r="AP31" s="26">
        <v>18</v>
      </c>
      <c r="AQ31" s="26">
        <v>116</v>
      </c>
      <c r="AR31" s="26">
        <v>16</v>
      </c>
      <c r="AS31" s="26">
        <v>20</v>
      </c>
      <c r="AT31" s="26"/>
      <c r="AU31" s="26"/>
      <c r="AV31" s="21"/>
      <c r="AW31" s="21"/>
      <c r="AX31" s="90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16" t="s">
        <v>6</v>
      </c>
      <c r="BJ31" s="194"/>
    </row>
    <row r="32" spans="1:63" ht="30" customHeight="1">
      <c r="A32" s="131">
        <v>17</v>
      </c>
      <c r="B32" s="132" t="s">
        <v>33</v>
      </c>
      <c r="C32" s="85"/>
      <c r="D32" s="17">
        <v>5</v>
      </c>
      <c r="E32" s="97">
        <f t="shared" si="17"/>
        <v>190</v>
      </c>
      <c r="F32" s="97">
        <f t="shared" si="18"/>
        <v>80</v>
      </c>
      <c r="G32" s="21"/>
      <c r="H32" s="21"/>
      <c r="I32" s="17"/>
      <c r="J32" s="25"/>
      <c r="K32" s="25"/>
      <c r="L32" s="25"/>
      <c r="M32" s="25"/>
      <c r="N32" s="25"/>
      <c r="O32" s="25"/>
      <c r="P32" s="25"/>
      <c r="Q32" s="25"/>
      <c r="R32" s="25"/>
      <c r="S32" s="85"/>
      <c r="T32" s="21"/>
      <c r="U32" s="21"/>
      <c r="V32" s="21"/>
      <c r="W32" s="21"/>
      <c r="X32" s="90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26" t="s">
        <v>44</v>
      </c>
      <c r="AJ32" s="28"/>
      <c r="AK32" s="17">
        <v>5</v>
      </c>
      <c r="AL32" s="25">
        <f t="shared" si="19"/>
        <v>190</v>
      </c>
      <c r="AM32" s="26">
        <v>80</v>
      </c>
      <c r="AN32" s="26">
        <v>40</v>
      </c>
      <c r="AO32" s="26"/>
      <c r="AP32" s="26">
        <v>40</v>
      </c>
      <c r="AQ32" s="26">
        <v>110</v>
      </c>
      <c r="AR32" s="26"/>
      <c r="AS32" s="26"/>
      <c r="AT32" s="26">
        <v>40</v>
      </c>
      <c r="AU32" s="26">
        <v>40</v>
      </c>
      <c r="AV32" s="21"/>
      <c r="AW32" s="21"/>
      <c r="AX32" s="90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16" t="s">
        <v>6</v>
      </c>
      <c r="BJ32" s="194"/>
    </row>
    <row r="33" spans="1:250" ht="30" customHeight="1">
      <c r="A33" s="131">
        <v>18</v>
      </c>
      <c r="B33" s="132" t="s">
        <v>133</v>
      </c>
      <c r="C33" s="94"/>
      <c r="D33" s="17">
        <v>5</v>
      </c>
      <c r="E33" s="97">
        <f t="shared" si="17"/>
        <v>190</v>
      </c>
      <c r="F33" s="97">
        <f t="shared" si="18"/>
        <v>80</v>
      </c>
      <c r="G33" s="27"/>
      <c r="H33" s="27"/>
      <c r="I33" s="17"/>
      <c r="J33" s="25"/>
      <c r="K33" s="25"/>
      <c r="L33" s="25"/>
      <c r="M33" s="25"/>
      <c r="N33" s="25"/>
      <c r="O33" s="25"/>
      <c r="P33" s="25"/>
      <c r="Q33" s="25"/>
      <c r="R33" s="25"/>
      <c r="S33" s="27"/>
      <c r="T33" s="26"/>
      <c r="U33" s="26"/>
      <c r="V33" s="27"/>
      <c r="W33" s="21"/>
      <c r="X33" s="26"/>
      <c r="Y33" s="26"/>
      <c r="Z33" s="27"/>
      <c r="AA33" s="27"/>
      <c r="AB33" s="21"/>
      <c r="AC33" s="27"/>
      <c r="AD33" s="27"/>
      <c r="AE33" s="27"/>
      <c r="AF33" s="27"/>
      <c r="AG33" s="21"/>
      <c r="AH33" s="21"/>
      <c r="AI33" s="26" t="s">
        <v>44</v>
      </c>
      <c r="AJ33" s="26"/>
      <c r="AK33" s="17">
        <v>5</v>
      </c>
      <c r="AL33" s="97">
        <f t="shared" si="19"/>
        <v>190</v>
      </c>
      <c r="AM33" s="26">
        <v>80</v>
      </c>
      <c r="AN33" s="26">
        <v>40</v>
      </c>
      <c r="AO33" s="26"/>
      <c r="AP33" s="26">
        <v>40</v>
      </c>
      <c r="AQ33" s="26">
        <v>110</v>
      </c>
      <c r="AR33" s="26"/>
      <c r="AS33" s="26"/>
      <c r="AT33" s="26">
        <v>40</v>
      </c>
      <c r="AU33" s="26">
        <v>40</v>
      </c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16" t="s">
        <v>6</v>
      </c>
      <c r="BJ33" s="194"/>
    </row>
    <row r="34" spans="1:250" s="7" customFormat="1" ht="30" customHeight="1">
      <c r="A34" s="131">
        <v>19</v>
      </c>
      <c r="B34" s="132" t="s">
        <v>134</v>
      </c>
      <c r="C34" s="22"/>
      <c r="D34" s="17">
        <v>4</v>
      </c>
      <c r="E34" s="97">
        <f t="shared" si="17"/>
        <v>152</v>
      </c>
      <c r="F34" s="97">
        <f t="shared" si="18"/>
        <v>36</v>
      </c>
      <c r="G34" s="27"/>
      <c r="H34" s="27"/>
      <c r="I34" s="17"/>
      <c r="J34" s="25"/>
      <c r="K34" s="25"/>
      <c r="L34" s="25"/>
      <c r="M34" s="25"/>
      <c r="N34" s="25"/>
      <c r="O34" s="25"/>
      <c r="P34" s="25"/>
      <c r="Q34" s="25"/>
      <c r="R34" s="25"/>
      <c r="S34" s="27"/>
      <c r="T34" s="21"/>
      <c r="U34" s="21"/>
      <c r="V34" s="27"/>
      <c r="W34" s="21"/>
      <c r="X34" s="14"/>
      <c r="Y34" s="26"/>
      <c r="Z34" s="27"/>
      <c r="AA34" s="27"/>
      <c r="AB34" s="21"/>
      <c r="AC34" s="27"/>
      <c r="AD34" s="27"/>
      <c r="AE34" s="27"/>
      <c r="AF34" s="27"/>
      <c r="AG34" s="21"/>
      <c r="AH34" s="21"/>
      <c r="AI34" s="26">
        <v>2</v>
      </c>
      <c r="AJ34" s="26"/>
      <c r="AK34" s="17">
        <v>4</v>
      </c>
      <c r="AL34" s="97">
        <f t="shared" si="19"/>
        <v>152</v>
      </c>
      <c r="AM34" s="26">
        <v>36</v>
      </c>
      <c r="AN34" s="26">
        <v>18</v>
      </c>
      <c r="AO34" s="26"/>
      <c r="AP34" s="26">
        <v>18</v>
      </c>
      <c r="AQ34" s="26">
        <v>116</v>
      </c>
      <c r="AR34" s="26">
        <v>16</v>
      </c>
      <c r="AS34" s="26">
        <v>20</v>
      </c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16" t="s">
        <v>6</v>
      </c>
      <c r="BJ34" s="194"/>
    </row>
    <row r="35" spans="1:250" s="8" customFormat="1" ht="30" customHeight="1">
      <c r="A35" s="131">
        <v>20</v>
      </c>
      <c r="B35" s="132" t="s">
        <v>135</v>
      </c>
      <c r="C35" s="22"/>
      <c r="D35" s="17">
        <v>5</v>
      </c>
      <c r="E35" s="97">
        <f t="shared" si="17"/>
        <v>190</v>
      </c>
      <c r="F35" s="97">
        <f t="shared" si="18"/>
        <v>88</v>
      </c>
      <c r="G35" s="27"/>
      <c r="H35" s="27"/>
      <c r="I35" s="17"/>
      <c r="J35" s="25"/>
      <c r="K35" s="25"/>
      <c r="L35" s="25"/>
      <c r="M35" s="25"/>
      <c r="N35" s="25"/>
      <c r="O35" s="25"/>
      <c r="P35" s="25"/>
      <c r="Q35" s="25"/>
      <c r="R35" s="25"/>
      <c r="S35" s="27"/>
      <c r="T35" s="21"/>
      <c r="U35" s="21"/>
      <c r="V35" s="27"/>
      <c r="W35" s="21"/>
      <c r="X35" s="26"/>
      <c r="Y35" s="26"/>
      <c r="Z35" s="27"/>
      <c r="AA35" s="21"/>
      <c r="AB35" s="21"/>
      <c r="AC35" s="27"/>
      <c r="AD35" s="21"/>
      <c r="AE35" s="27"/>
      <c r="AF35" s="27"/>
      <c r="AG35" s="21"/>
      <c r="AH35" s="21"/>
      <c r="AI35" s="26" t="s">
        <v>43</v>
      </c>
      <c r="AJ35" s="28"/>
      <c r="AK35" s="17">
        <v>5</v>
      </c>
      <c r="AL35" s="97">
        <f t="shared" si="19"/>
        <v>190</v>
      </c>
      <c r="AM35" s="26">
        <v>88</v>
      </c>
      <c r="AN35" s="26">
        <v>42</v>
      </c>
      <c r="AO35" s="26"/>
      <c r="AP35" s="26">
        <v>46</v>
      </c>
      <c r="AQ35" s="26">
        <v>102</v>
      </c>
      <c r="AR35" s="26">
        <v>26</v>
      </c>
      <c r="AS35" s="26">
        <v>28</v>
      </c>
      <c r="AT35" s="26">
        <v>14</v>
      </c>
      <c r="AU35" s="26">
        <v>20</v>
      </c>
      <c r="AV35" s="26"/>
      <c r="AW35" s="26"/>
      <c r="AX35" s="26"/>
      <c r="AY35" s="26"/>
      <c r="AZ35" s="26"/>
      <c r="BA35" s="26"/>
      <c r="BB35" s="26"/>
      <c r="BC35" s="26"/>
      <c r="BD35" s="26"/>
      <c r="BE35" s="26"/>
      <c r="BF35" s="26"/>
      <c r="BG35" s="26"/>
      <c r="BH35" s="26"/>
      <c r="BI35" s="16" t="s">
        <v>6</v>
      </c>
      <c r="BJ35" s="194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</row>
    <row r="36" spans="1:250" s="3" customFormat="1" ht="30" customHeight="1">
      <c r="A36" s="131">
        <v>21</v>
      </c>
      <c r="B36" s="132" t="s">
        <v>34</v>
      </c>
      <c r="C36" s="22"/>
      <c r="D36" s="17">
        <v>5</v>
      </c>
      <c r="E36" s="97">
        <f t="shared" si="17"/>
        <v>190</v>
      </c>
      <c r="F36" s="97">
        <f t="shared" si="18"/>
        <v>90</v>
      </c>
      <c r="G36" s="27"/>
      <c r="H36" s="27"/>
      <c r="I36" s="17"/>
      <c r="J36" s="25"/>
      <c r="K36" s="25"/>
      <c r="L36" s="25"/>
      <c r="M36" s="25"/>
      <c r="N36" s="25"/>
      <c r="O36" s="25"/>
      <c r="P36" s="25"/>
      <c r="Q36" s="25"/>
      <c r="R36" s="25"/>
      <c r="S36" s="27"/>
      <c r="T36" s="21"/>
      <c r="U36" s="21"/>
      <c r="V36" s="27"/>
      <c r="W36" s="21"/>
      <c r="X36" s="26"/>
      <c r="Y36" s="26"/>
      <c r="Z36" s="27"/>
      <c r="AA36" s="21"/>
      <c r="AB36" s="21"/>
      <c r="AC36" s="27"/>
      <c r="AD36" s="21"/>
      <c r="AE36" s="27"/>
      <c r="AF36" s="27"/>
      <c r="AG36" s="21"/>
      <c r="AH36" s="21"/>
      <c r="AI36" s="26"/>
      <c r="AJ36" s="28"/>
      <c r="AK36" s="14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>
        <v>1.3</v>
      </c>
      <c r="AW36" s="26"/>
      <c r="AX36" s="17">
        <v>5</v>
      </c>
      <c r="AY36" s="25">
        <v>190</v>
      </c>
      <c r="AZ36" s="25">
        <v>90</v>
      </c>
      <c r="BA36" s="25">
        <v>32</v>
      </c>
      <c r="BB36" s="25"/>
      <c r="BC36" s="25">
        <v>58</v>
      </c>
      <c r="BD36" s="25">
        <v>100</v>
      </c>
      <c r="BE36" s="25">
        <v>32</v>
      </c>
      <c r="BF36" s="25">
        <v>14</v>
      </c>
      <c r="BG36" s="25">
        <v>44</v>
      </c>
      <c r="BH36" s="25"/>
      <c r="BI36" s="16" t="s">
        <v>6</v>
      </c>
      <c r="BJ36" s="194"/>
    </row>
    <row r="37" spans="1:250" ht="30" customHeight="1">
      <c r="A37" s="131">
        <v>22</v>
      </c>
      <c r="B37" s="132" t="s">
        <v>35</v>
      </c>
      <c r="C37" s="22"/>
      <c r="D37" s="17">
        <v>5</v>
      </c>
      <c r="E37" s="97">
        <f t="shared" si="17"/>
        <v>190</v>
      </c>
      <c r="F37" s="97">
        <f t="shared" si="18"/>
        <v>90</v>
      </c>
      <c r="G37" s="21"/>
      <c r="H37" s="21"/>
      <c r="I37" s="17"/>
      <c r="J37" s="25"/>
      <c r="K37" s="25"/>
      <c r="L37" s="25"/>
      <c r="M37" s="25"/>
      <c r="N37" s="25"/>
      <c r="O37" s="25"/>
      <c r="P37" s="25"/>
      <c r="Q37" s="25"/>
      <c r="R37" s="25"/>
      <c r="S37" s="21"/>
      <c r="T37" s="21"/>
      <c r="U37" s="21"/>
      <c r="V37" s="27"/>
      <c r="W37" s="21"/>
      <c r="X37" s="21"/>
      <c r="Y37" s="21"/>
      <c r="Z37" s="27"/>
      <c r="AA37" s="21"/>
      <c r="AB37" s="21"/>
      <c r="AC37" s="21"/>
      <c r="AD37" s="21"/>
      <c r="AE37" s="27"/>
      <c r="AF37" s="27"/>
      <c r="AG37" s="21"/>
      <c r="AH37" s="21"/>
      <c r="AI37" s="26"/>
      <c r="AJ37" s="26"/>
      <c r="AK37" s="14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>
        <v>1.3</v>
      </c>
      <c r="AW37" s="26"/>
      <c r="AX37" s="17">
        <v>5</v>
      </c>
      <c r="AY37" s="97">
        <f>AX37*38</f>
        <v>190</v>
      </c>
      <c r="AZ37" s="25">
        <v>90</v>
      </c>
      <c r="BA37" s="25">
        <v>32</v>
      </c>
      <c r="BB37" s="25"/>
      <c r="BC37" s="25">
        <v>58</v>
      </c>
      <c r="BD37" s="25">
        <v>100</v>
      </c>
      <c r="BE37" s="25">
        <v>32</v>
      </c>
      <c r="BF37" s="25">
        <v>14</v>
      </c>
      <c r="BG37" s="25">
        <v>44</v>
      </c>
      <c r="BH37" s="26"/>
      <c r="BI37" s="16" t="s">
        <v>6</v>
      </c>
      <c r="BJ37" s="194"/>
    </row>
    <row r="38" spans="1:250" s="3" customFormat="1" ht="30" customHeight="1">
      <c r="A38" s="131">
        <v>23</v>
      </c>
      <c r="B38" s="132" t="s">
        <v>136</v>
      </c>
      <c r="C38" s="22"/>
      <c r="D38" s="17">
        <v>5</v>
      </c>
      <c r="E38" s="97">
        <f t="shared" si="17"/>
        <v>190</v>
      </c>
      <c r="F38" s="97">
        <f t="shared" si="18"/>
        <v>88</v>
      </c>
      <c r="G38" s="21"/>
      <c r="H38" s="21"/>
      <c r="I38" s="17"/>
      <c r="J38" s="25"/>
      <c r="K38" s="25"/>
      <c r="L38" s="25"/>
      <c r="M38" s="25"/>
      <c r="N38" s="25"/>
      <c r="O38" s="25"/>
      <c r="P38" s="25"/>
      <c r="Q38" s="25"/>
      <c r="R38" s="25"/>
      <c r="S38" s="21"/>
      <c r="T38" s="21"/>
      <c r="U38" s="21"/>
      <c r="V38" s="27"/>
      <c r="W38" s="21"/>
      <c r="X38" s="21"/>
      <c r="Y38" s="21"/>
      <c r="Z38" s="27"/>
      <c r="AA38" s="21"/>
      <c r="AB38" s="21"/>
      <c r="AC38" s="21"/>
      <c r="AD38" s="21"/>
      <c r="AE38" s="27"/>
      <c r="AF38" s="27"/>
      <c r="AG38" s="21"/>
      <c r="AH38" s="21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>
        <v>1.2</v>
      </c>
      <c r="AW38" s="26"/>
      <c r="AX38" s="17">
        <v>5</v>
      </c>
      <c r="AY38" s="97">
        <f>AX38*38</f>
        <v>190</v>
      </c>
      <c r="AZ38" s="25">
        <v>88</v>
      </c>
      <c r="BA38" s="25">
        <v>32</v>
      </c>
      <c r="BB38" s="25">
        <v>56</v>
      </c>
      <c r="BC38" s="25"/>
      <c r="BD38" s="25">
        <v>102</v>
      </c>
      <c r="BE38" s="25">
        <v>44</v>
      </c>
      <c r="BF38" s="25">
        <v>44</v>
      </c>
      <c r="BG38" s="25"/>
      <c r="BH38" s="26"/>
      <c r="BI38" s="16" t="s">
        <v>6</v>
      </c>
      <c r="BJ38" s="195"/>
    </row>
    <row r="39" spans="1:250" s="3" customFormat="1" ht="30" customHeight="1">
      <c r="A39" s="127" t="s">
        <v>149</v>
      </c>
      <c r="B39" s="128" t="s">
        <v>137</v>
      </c>
      <c r="C39" s="102" t="s">
        <v>138</v>
      </c>
      <c r="D39" s="103">
        <v>31</v>
      </c>
      <c r="E39" s="107">
        <f>D39*38</f>
        <v>1178</v>
      </c>
      <c r="F39" s="102">
        <f>SUM(K39,Z39,AM39,AZ39)</f>
        <v>308</v>
      </c>
      <c r="G39" s="108"/>
      <c r="H39" s="108"/>
      <c r="I39" s="102">
        <f t="shared" ref="I39:S39" si="20">SUM(I40,I44,I47)</f>
        <v>0</v>
      </c>
      <c r="J39" s="102">
        <f t="shared" si="20"/>
        <v>0</v>
      </c>
      <c r="K39" s="102">
        <f t="shared" si="20"/>
        <v>0</v>
      </c>
      <c r="L39" s="102">
        <f t="shared" si="20"/>
        <v>0</v>
      </c>
      <c r="M39" s="102">
        <f t="shared" si="20"/>
        <v>0</v>
      </c>
      <c r="N39" s="102">
        <f t="shared" si="20"/>
        <v>0</v>
      </c>
      <c r="O39" s="102">
        <f t="shared" si="20"/>
        <v>0</v>
      </c>
      <c r="P39" s="102">
        <f t="shared" si="20"/>
        <v>0</v>
      </c>
      <c r="Q39" s="102">
        <f t="shared" si="20"/>
        <v>0</v>
      </c>
      <c r="R39" s="102">
        <f t="shared" si="20"/>
        <v>0</v>
      </c>
      <c r="S39" s="102">
        <f t="shared" si="20"/>
        <v>0</v>
      </c>
      <c r="T39" s="108"/>
      <c r="U39" s="108"/>
      <c r="V39" s="108"/>
      <c r="W39" s="108"/>
      <c r="X39" s="103">
        <f t="shared" ref="X39:AH39" si="21">SUM(X40,X44,X47)</f>
        <v>0</v>
      </c>
      <c r="Y39" s="102">
        <f t="shared" si="21"/>
        <v>0</v>
      </c>
      <c r="Z39" s="102">
        <f t="shared" si="21"/>
        <v>0</v>
      </c>
      <c r="AA39" s="102">
        <f t="shared" si="21"/>
        <v>0</v>
      </c>
      <c r="AB39" s="102">
        <f t="shared" si="21"/>
        <v>0</v>
      </c>
      <c r="AC39" s="102">
        <f t="shared" si="21"/>
        <v>0</v>
      </c>
      <c r="AD39" s="102">
        <f t="shared" si="21"/>
        <v>0</v>
      </c>
      <c r="AE39" s="102">
        <f t="shared" si="21"/>
        <v>0</v>
      </c>
      <c r="AF39" s="102">
        <f t="shared" si="21"/>
        <v>0</v>
      </c>
      <c r="AG39" s="102">
        <f t="shared" si="21"/>
        <v>0</v>
      </c>
      <c r="AH39" s="102">
        <f t="shared" si="21"/>
        <v>0</v>
      </c>
      <c r="AI39" s="108"/>
      <c r="AJ39" s="108"/>
      <c r="AK39" s="103">
        <f t="shared" ref="AK39:AU39" si="22">SUM(AK40,AK44,AK47)</f>
        <v>10</v>
      </c>
      <c r="AL39" s="102">
        <f t="shared" si="22"/>
        <v>380</v>
      </c>
      <c r="AM39" s="102">
        <f t="shared" si="22"/>
        <v>176</v>
      </c>
      <c r="AN39" s="102">
        <f t="shared" si="22"/>
        <v>84</v>
      </c>
      <c r="AO39" s="102">
        <f t="shared" si="22"/>
        <v>0</v>
      </c>
      <c r="AP39" s="102">
        <f t="shared" si="22"/>
        <v>92</v>
      </c>
      <c r="AQ39" s="102">
        <f t="shared" si="22"/>
        <v>204</v>
      </c>
      <c r="AR39" s="102">
        <f t="shared" si="22"/>
        <v>88</v>
      </c>
      <c r="AS39" s="102">
        <f t="shared" si="22"/>
        <v>88</v>
      </c>
      <c r="AT39" s="102">
        <f t="shared" si="22"/>
        <v>0</v>
      </c>
      <c r="AU39" s="102">
        <f t="shared" si="22"/>
        <v>0</v>
      </c>
      <c r="AV39" s="108"/>
      <c r="AW39" s="108"/>
      <c r="AX39" s="103">
        <f t="shared" ref="AX39:BH39" si="23">SUM(AX40,AX44,AX47)</f>
        <v>21</v>
      </c>
      <c r="AY39" s="102">
        <f t="shared" si="23"/>
        <v>798</v>
      </c>
      <c r="AZ39" s="102">
        <f t="shared" si="23"/>
        <v>132</v>
      </c>
      <c r="BA39" s="102">
        <f t="shared" si="23"/>
        <v>40</v>
      </c>
      <c r="BB39" s="102">
        <f t="shared" si="23"/>
        <v>0</v>
      </c>
      <c r="BC39" s="102">
        <f t="shared" si="23"/>
        <v>92</v>
      </c>
      <c r="BD39" s="102">
        <f t="shared" si="23"/>
        <v>666</v>
      </c>
      <c r="BE39" s="102">
        <f t="shared" si="23"/>
        <v>44</v>
      </c>
      <c r="BF39" s="102">
        <f t="shared" si="23"/>
        <v>44</v>
      </c>
      <c r="BG39" s="102">
        <f t="shared" si="23"/>
        <v>44</v>
      </c>
      <c r="BH39" s="102">
        <f t="shared" si="23"/>
        <v>0</v>
      </c>
      <c r="BI39" s="108"/>
      <c r="BJ39" s="98"/>
    </row>
    <row r="40" spans="1:250" s="3" customFormat="1" ht="30" customHeight="1">
      <c r="A40" s="131" t="s">
        <v>108</v>
      </c>
      <c r="B40" s="132" t="s">
        <v>139</v>
      </c>
      <c r="C40" s="22"/>
      <c r="D40" s="17">
        <v>5</v>
      </c>
      <c r="E40" s="97">
        <f t="shared" si="17"/>
        <v>190</v>
      </c>
      <c r="F40" s="97">
        <f t="shared" si="18"/>
        <v>88</v>
      </c>
      <c r="G40" s="21"/>
      <c r="H40" s="21"/>
      <c r="I40" s="17"/>
      <c r="J40" s="97"/>
      <c r="K40" s="27"/>
      <c r="L40" s="26"/>
      <c r="M40" s="26"/>
      <c r="N40" s="26"/>
      <c r="O40" s="26"/>
      <c r="P40" s="26"/>
      <c r="Q40" s="26"/>
      <c r="R40" s="21"/>
      <c r="S40" s="21"/>
      <c r="T40" s="21"/>
      <c r="U40" s="21"/>
      <c r="V40" s="27"/>
      <c r="W40" s="21"/>
      <c r="X40" s="21"/>
      <c r="Y40" s="21"/>
      <c r="Z40" s="27"/>
      <c r="AA40" s="21"/>
      <c r="AB40" s="21"/>
      <c r="AC40" s="21"/>
      <c r="AD40" s="21"/>
      <c r="AE40" s="27"/>
      <c r="AF40" s="27"/>
      <c r="AG40" s="21"/>
      <c r="AH40" s="21"/>
      <c r="AI40" s="26"/>
      <c r="AJ40" s="26"/>
      <c r="AK40" s="17">
        <v>5</v>
      </c>
      <c r="AL40" s="97">
        <f>AK40*38</f>
        <v>190</v>
      </c>
      <c r="AM40" s="26">
        <v>88</v>
      </c>
      <c r="AN40" s="26">
        <v>42</v>
      </c>
      <c r="AO40" s="26"/>
      <c r="AP40" s="26">
        <v>46</v>
      </c>
      <c r="AQ40" s="26">
        <v>102</v>
      </c>
      <c r="AR40" s="26">
        <v>44</v>
      </c>
      <c r="AS40" s="26">
        <v>44</v>
      </c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30"/>
      <c r="BJ40" s="11"/>
    </row>
    <row r="41" spans="1:250" s="3" customFormat="1" ht="30" customHeight="1">
      <c r="A41" s="131" t="s">
        <v>116</v>
      </c>
      <c r="B41" s="132" t="s">
        <v>140</v>
      </c>
      <c r="C41" s="22"/>
      <c r="D41" s="17">
        <v>5</v>
      </c>
      <c r="E41" s="97">
        <f t="shared" si="17"/>
        <v>190</v>
      </c>
      <c r="F41" s="97">
        <f t="shared" si="18"/>
        <v>88</v>
      </c>
      <c r="G41" s="21"/>
      <c r="H41" s="21"/>
      <c r="I41" s="91"/>
      <c r="J41" s="26"/>
      <c r="K41" s="27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7"/>
      <c r="W41" s="21"/>
      <c r="X41" s="21"/>
      <c r="Y41" s="21"/>
      <c r="Z41" s="27"/>
      <c r="AA41" s="21"/>
      <c r="AB41" s="21"/>
      <c r="AC41" s="21"/>
      <c r="AD41" s="21"/>
      <c r="AE41" s="27"/>
      <c r="AF41" s="27"/>
      <c r="AG41" s="21"/>
      <c r="AH41" s="21"/>
      <c r="AI41" s="26">
        <v>1.2</v>
      </c>
      <c r="AJ41" s="26"/>
      <c r="AK41" s="17">
        <v>5</v>
      </c>
      <c r="AL41" s="97">
        <f t="shared" ref="AL41:AL46" si="24">AK41*38</f>
        <v>190</v>
      </c>
      <c r="AM41" s="26">
        <v>88</v>
      </c>
      <c r="AN41" s="26">
        <v>42</v>
      </c>
      <c r="AO41" s="26"/>
      <c r="AP41" s="26">
        <v>46</v>
      </c>
      <c r="AQ41" s="26">
        <v>102</v>
      </c>
      <c r="AR41" s="26">
        <v>44</v>
      </c>
      <c r="AS41" s="26">
        <v>44</v>
      </c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16" t="s">
        <v>6</v>
      </c>
      <c r="BJ41" s="11"/>
    </row>
    <row r="42" spans="1:250" ht="30" customHeight="1">
      <c r="A42" s="131" t="s">
        <v>117</v>
      </c>
      <c r="B42" s="132" t="s">
        <v>141</v>
      </c>
      <c r="C42" s="22"/>
      <c r="D42" s="17">
        <v>5</v>
      </c>
      <c r="E42" s="97">
        <f t="shared" si="17"/>
        <v>190</v>
      </c>
      <c r="F42" s="97">
        <f t="shared" si="18"/>
        <v>88</v>
      </c>
      <c r="G42" s="21"/>
      <c r="H42" s="21"/>
      <c r="I42" s="91"/>
      <c r="J42" s="26"/>
      <c r="K42" s="27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7"/>
      <c r="W42" s="21"/>
      <c r="X42" s="21"/>
      <c r="Y42" s="21"/>
      <c r="Z42" s="27"/>
      <c r="AA42" s="21"/>
      <c r="AB42" s="21"/>
      <c r="AC42" s="21"/>
      <c r="AD42" s="21"/>
      <c r="AE42" s="27"/>
      <c r="AF42" s="27"/>
      <c r="AG42" s="21"/>
      <c r="AH42" s="21"/>
      <c r="AI42" s="26">
        <v>1.2</v>
      </c>
      <c r="AJ42" s="26"/>
      <c r="AK42" s="17">
        <v>5</v>
      </c>
      <c r="AL42" s="97">
        <f t="shared" si="24"/>
        <v>190</v>
      </c>
      <c r="AM42" s="26">
        <v>88</v>
      </c>
      <c r="AN42" s="26">
        <v>42</v>
      </c>
      <c r="AO42" s="26"/>
      <c r="AP42" s="26">
        <v>46</v>
      </c>
      <c r="AQ42" s="26">
        <v>102</v>
      </c>
      <c r="AR42" s="26">
        <v>44</v>
      </c>
      <c r="AS42" s="26">
        <v>44</v>
      </c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16" t="s">
        <v>6</v>
      </c>
      <c r="BJ42" s="10"/>
    </row>
    <row r="43" spans="1:250" s="3" customFormat="1" ht="30" customHeight="1">
      <c r="A43" s="131" t="s">
        <v>118</v>
      </c>
      <c r="B43" s="132" t="s">
        <v>36</v>
      </c>
      <c r="C43" s="22"/>
      <c r="D43" s="17">
        <v>5</v>
      </c>
      <c r="E43" s="97">
        <f t="shared" si="17"/>
        <v>190</v>
      </c>
      <c r="F43" s="97">
        <f t="shared" si="18"/>
        <v>88</v>
      </c>
      <c r="G43" s="21"/>
      <c r="H43" s="21"/>
      <c r="I43" s="91"/>
      <c r="J43" s="26"/>
      <c r="K43" s="27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6">
        <v>1.2</v>
      </c>
      <c r="AJ43" s="26"/>
      <c r="AK43" s="17">
        <v>5</v>
      </c>
      <c r="AL43" s="97">
        <f t="shared" si="24"/>
        <v>190</v>
      </c>
      <c r="AM43" s="26">
        <v>88</v>
      </c>
      <c r="AN43" s="26">
        <v>42</v>
      </c>
      <c r="AO43" s="26"/>
      <c r="AP43" s="26">
        <v>46</v>
      </c>
      <c r="AQ43" s="26">
        <v>102</v>
      </c>
      <c r="AR43" s="26">
        <v>44</v>
      </c>
      <c r="AS43" s="26">
        <v>44</v>
      </c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16" t="s">
        <v>6</v>
      </c>
      <c r="BJ43" s="11"/>
    </row>
    <row r="44" spans="1:250" s="3" customFormat="1" ht="30" customHeight="1">
      <c r="A44" s="131" t="s">
        <v>110</v>
      </c>
      <c r="B44" s="132" t="s">
        <v>142</v>
      </c>
      <c r="C44" s="22"/>
      <c r="D44" s="17">
        <v>5</v>
      </c>
      <c r="E44" s="97">
        <f t="shared" si="17"/>
        <v>190</v>
      </c>
      <c r="F44" s="97">
        <f t="shared" si="18"/>
        <v>88</v>
      </c>
      <c r="G44" s="21"/>
      <c r="H44" s="21"/>
      <c r="I44" s="17"/>
      <c r="J44" s="97"/>
      <c r="K44" s="27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13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6"/>
      <c r="AJ44" s="26"/>
      <c r="AK44" s="17">
        <v>5</v>
      </c>
      <c r="AL44" s="97">
        <f t="shared" si="24"/>
        <v>190</v>
      </c>
      <c r="AM44" s="26">
        <v>88</v>
      </c>
      <c r="AN44" s="26">
        <v>42</v>
      </c>
      <c r="AO44" s="26"/>
      <c r="AP44" s="26">
        <v>46</v>
      </c>
      <c r="AQ44" s="26">
        <v>102</v>
      </c>
      <c r="AR44" s="26">
        <v>44</v>
      </c>
      <c r="AS44" s="26">
        <v>44</v>
      </c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  <c r="BE44" s="26"/>
      <c r="BF44" s="26"/>
      <c r="BG44" s="26"/>
      <c r="BH44" s="26"/>
      <c r="BI44" s="30"/>
      <c r="BJ44" s="11"/>
    </row>
    <row r="45" spans="1:250" ht="30" customHeight="1">
      <c r="A45" s="131" t="s">
        <v>119</v>
      </c>
      <c r="B45" s="132" t="s">
        <v>143</v>
      </c>
      <c r="C45" s="22"/>
      <c r="D45" s="17">
        <v>5</v>
      </c>
      <c r="E45" s="97">
        <f t="shared" si="17"/>
        <v>190</v>
      </c>
      <c r="F45" s="97">
        <f t="shared" si="18"/>
        <v>88</v>
      </c>
      <c r="G45" s="21"/>
      <c r="H45" s="21"/>
      <c r="I45" s="91"/>
      <c r="J45" s="26"/>
      <c r="K45" s="27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6">
        <v>1.2</v>
      </c>
      <c r="AJ45" s="26"/>
      <c r="AK45" s="17">
        <v>5</v>
      </c>
      <c r="AL45" s="97">
        <f t="shared" si="24"/>
        <v>190</v>
      </c>
      <c r="AM45" s="26">
        <v>88</v>
      </c>
      <c r="AN45" s="26">
        <v>42</v>
      </c>
      <c r="AO45" s="26"/>
      <c r="AP45" s="26">
        <v>46</v>
      </c>
      <c r="AQ45" s="26">
        <v>102</v>
      </c>
      <c r="AR45" s="26">
        <v>44</v>
      </c>
      <c r="AS45" s="26">
        <v>44</v>
      </c>
      <c r="AT45" s="26"/>
      <c r="AU45" s="26"/>
      <c r="AV45" s="26"/>
      <c r="AW45" s="26"/>
      <c r="AX45" s="26"/>
      <c r="AY45" s="26"/>
      <c r="AZ45" s="26"/>
      <c r="BA45" s="26"/>
      <c r="BB45" s="26"/>
      <c r="BC45" s="26"/>
      <c r="BD45" s="26"/>
      <c r="BE45" s="26"/>
      <c r="BF45" s="26"/>
      <c r="BG45" s="26"/>
      <c r="BH45" s="26"/>
      <c r="BI45" s="16" t="s">
        <v>6</v>
      </c>
      <c r="BJ45" s="10"/>
    </row>
    <row r="46" spans="1:250" s="3" customFormat="1" ht="30" customHeight="1">
      <c r="A46" s="131" t="s">
        <v>163</v>
      </c>
      <c r="B46" s="132" t="s">
        <v>144</v>
      </c>
      <c r="C46" s="22"/>
      <c r="D46" s="17">
        <v>5</v>
      </c>
      <c r="E46" s="97">
        <f t="shared" si="17"/>
        <v>190</v>
      </c>
      <c r="F46" s="97">
        <f t="shared" si="18"/>
        <v>88</v>
      </c>
      <c r="G46" s="21"/>
      <c r="H46" s="21"/>
      <c r="I46" s="91"/>
      <c r="J46" s="26"/>
      <c r="K46" s="27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6">
        <v>1.2</v>
      </c>
      <c r="AJ46" s="26"/>
      <c r="AK46" s="17">
        <v>5</v>
      </c>
      <c r="AL46" s="97">
        <f t="shared" si="24"/>
        <v>190</v>
      </c>
      <c r="AM46" s="26">
        <v>88</v>
      </c>
      <c r="AN46" s="26">
        <v>42</v>
      </c>
      <c r="AO46" s="26"/>
      <c r="AP46" s="26">
        <v>46</v>
      </c>
      <c r="AQ46" s="26">
        <v>102</v>
      </c>
      <c r="AR46" s="26">
        <v>44</v>
      </c>
      <c r="AS46" s="26">
        <v>44</v>
      </c>
      <c r="AT46" s="26"/>
      <c r="AU46" s="26"/>
      <c r="AV46" s="26"/>
      <c r="AW46" s="26"/>
      <c r="AX46" s="26"/>
      <c r="AY46" s="26"/>
      <c r="AZ46" s="26"/>
      <c r="BA46" s="21"/>
      <c r="BB46" s="21"/>
      <c r="BC46" s="21"/>
      <c r="BD46" s="21"/>
      <c r="BE46" s="21"/>
      <c r="BF46" s="21"/>
      <c r="BG46" s="21"/>
      <c r="BH46" s="21"/>
      <c r="BI46" s="16" t="s">
        <v>6</v>
      </c>
      <c r="BJ46" s="11"/>
    </row>
    <row r="47" spans="1:250" s="4" customFormat="1" ht="30" customHeight="1">
      <c r="A47" s="131" t="s">
        <v>114</v>
      </c>
      <c r="B47" s="132" t="s">
        <v>145</v>
      </c>
      <c r="C47" s="85"/>
      <c r="D47" s="17">
        <v>21</v>
      </c>
      <c r="E47" s="97">
        <f t="shared" si="17"/>
        <v>798</v>
      </c>
      <c r="F47" s="97">
        <f t="shared" si="18"/>
        <v>132</v>
      </c>
      <c r="G47" s="27"/>
      <c r="H47" s="27"/>
      <c r="I47" s="86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21"/>
      <c r="U47" s="21"/>
      <c r="V47" s="27"/>
      <c r="W47" s="21"/>
      <c r="X47" s="87"/>
      <c r="Y47" s="87"/>
      <c r="Z47" s="88"/>
      <c r="AA47" s="88"/>
      <c r="AB47" s="85"/>
      <c r="AC47" s="88"/>
      <c r="AD47" s="88"/>
      <c r="AE47" s="88"/>
      <c r="AF47" s="88"/>
      <c r="AG47" s="85"/>
      <c r="AH47" s="85"/>
      <c r="AI47" s="26"/>
      <c r="AJ47" s="26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26"/>
      <c r="AW47" s="26"/>
      <c r="AX47" s="17">
        <v>21</v>
      </c>
      <c r="AY47" s="97">
        <f>AX47*38</f>
        <v>798</v>
      </c>
      <c r="AZ47" s="27">
        <v>132</v>
      </c>
      <c r="BA47" s="21">
        <v>40</v>
      </c>
      <c r="BB47" s="21"/>
      <c r="BC47" s="21">
        <v>92</v>
      </c>
      <c r="BD47" s="21">
        <v>666</v>
      </c>
      <c r="BE47" s="27">
        <v>44</v>
      </c>
      <c r="BF47" s="27">
        <v>44</v>
      </c>
      <c r="BG47" s="21">
        <v>44</v>
      </c>
      <c r="BH47" s="21"/>
      <c r="BI47" s="30"/>
      <c r="BJ47" s="133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</row>
    <row r="48" spans="1:250" s="3" customFormat="1" ht="30" customHeight="1">
      <c r="A48" s="131" t="s">
        <v>120</v>
      </c>
      <c r="B48" s="132" t="s">
        <v>146</v>
      </c>
      <c r="C48" s="22"/>
      <c r="D48" s="17">
        <v>21</v>
      </c>
      <c r="E48" s="97">
        <f t="shared" si="17"/>
        <v>798</v>
      </c>
      <c r="F48" s="97">
        <f t="shared" si="18"/>
        <v>132</v>
      </c>
      <c r="G48" s="27"/>
      <c r="H48" s="27"/>
      <c r="I48" s="92"/>
      <c r="J48" s="27"/>
      <c r="K48" s="27"/>
      <c r="L48" s="21"/>
      <c r="M48" s="27"/>
      <c r="N48" s="21"/>
      <c r="O48" s="27"/>
      <c r="P48" s="21"/>
      <c r="Q48" s="21"/>
      <c r="R48" s="21"/>
      <c r="S48" s="21"/>
      <c r="T48" s="21"/>
      <c r="U48" s="21"/>
      <c r="V48" s="21"/>
      <c r="W48" s="21"/>
      <c r="X48" s="27"/>
      <c r="Y48" s="27"/>
      <c r="Z48" s="27"/>
      <c r="AA48" s="21"/>
      <c r="AB48" s="21"/>
      <c r="AC48" s="21"/>
      <c r="AD48" s="27"/>
      <c r="AE48" s="21"/>
      <c r="AF48" s="21"/>
      <c r="AG48" s="21"/>
      <c r="AH48" s="21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 t="s">
        <v>167</v>
      </c>
      <c r="AW48" s="26"/>
      <c r="AX48" s="17">
        <v>21</v>
      </c>
      <c r="AY48" s="97">
        <f>AX48*38</f>
        <v>798</v>
      </c>
      <c r="AZ48" s="27">
        <v>132</v>
      </c>
      <c r="BA48" s="21">
        <v>40</v>
      </c>
      <c r="BB48" s="21"/>
      <c r="BC48" s="21">
        <v>92</v>
      </c>
      <c r="BD48" s="21">
        <v>666</v>
      </c>
      <c r="BE48" s="27">
        <v>44</v>
      </c>
      <c r="BF48" s="27">
        <v>44</v>
      </c>
      <c r="BG48" s="21">
        <v>44</v>
      </c>
      <c r="BH48" s="21"/>
      <c r="BI48" s="16" t="s">
        <v>6</v>
      </c>
      <c r="BJ48" s="133"/>
    </row>
    <row r="49" spans="1:250" s="3" customFormat="1" ht="30" customHeight="1">
      <c r="A49" s="131" t="s">
        <v>121</v>
      </c>
      <c r="B49" s="132" t="s">
        <v>147</v>
      </c>
      <c r="C49" s="22"/>
      <c r="D49" s="17">
        <v>21</v>
      </c>
      <c r="E49" s="97">
        <f t="shared" si="17"/>
        <v>798</v>
      </c>
      <c r="F49" s="97">
        <f t="shared" si="18"/>
        <v>132</v>
      </c>
      <c r="G49" s="21"/>
      <c r="H49" s="21"/>
      <c r="I49" s="92"/>
      <c r="J49" s="27"/>
      <c r="K49" s="21"/>
      <c r="L49" s="21"/>
      <c r="M49" s="21"/>
      <c r="N49" s="21"/>
      <c r="O49" s="27"/>
      <c r="P49" s="21"/>
      <c r="Q49" s="21"/>
      <c r="R49" s="21"/>
      <c r="S49" s="21"/>
      <c r="T49" s="21"/>
      <c r="U49" s="21"/>
      <c r="V49" s="21"/>
      <c r="W49" s="21"/>
      <c r="X49" s="27"/>
      <c r="Y49" s="27"/>
      <c r="Z49" s="21"/>
      <c r="AA49" s="21"/>
      <c r="AB49" s="21"/>
      <c r="AC49" s="21"/>
      <c r="AD49" s="27"/>
      <c r="AE49" s="21"/>
      <c r="AF49" s="21"/>
      <c r="AG49" s="21"/>
      <c r="AH49" s="21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 t="s">
        <v>167</v>
      </c>
      <c r="AW49" s="26"/>
      <c r="AX49" s="17">
        <v>21</v>
      </c>
      <c r="AY49" s="97">
        <f>AX49*38</f>
        <v>798</v>
      </c>
      <c r="AZ49" s="27">
        <v>132</v>
      </c>
      <c r="BA49" s="21">
        <v>40</v>
      </c>
      <c r="BB49" s="21"/>
      <c r="BC49" s="21">
        <v>92</v>
      </c>
      <c r="BD49" s="21">
        <v>666</v>
      </c>
      <c r="BE49" s="27">
        <v>44</v>
      </c>
      <c r="BF49" s="27">
        <v>44</v>
      </c>
      <c r="BG49" s="21">
        <v>44</v>
      </c>
      <c r="BH49" s="21"/>
      <c r="BI49" s="16" t="s">
        <v>6</v>
      </c>
      <c r="BJ49" s="11"/>
    </row>
    <row r="50" spans="1:250" s="3" customFormat="1" ht="30" customHeight="1">
      <c r="A50" s="131" t="s">
        <v>122</v>
      </c>
      <c r="B50" s="132" t="s">
        <v>37</v>
      </c>
      <c r="C50" s="21"/>
      <c r="D50" s="17">
        <v>21</v>
      </c>
      <c r="E50" s="97">
        <f t="shared" si="17"/>
        <v>798</v>
      </c>
      <c r="F50" s="97">
        <f t="shared" si="18"/>
        <v>132</v>
      </c>
      <c r="G50" s="21"/>
      <c r="H50" s="21"/>
      <c r="I50" s="93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 t="s">
        <v>167</v>
      </c>
      <c r="AW50" s="26"/>
      <c r="AX50" s="17">
        <v>21</v>
      </c>
      <c r="AY50" s="97">
        <f>AX50*38</f>
        <v>798</v>
      </c>
      <c r="AZ50" s="27">
        <v>132</v>
      </c>
      <c r="BA50" s="21">
        <v>40</v>
      </c>
      <c r="BB50" s="21"/>
      <c r="BC50" s="21">
        <v>92</v>
      </c>
      <c r="BD50" s="21">
        <v>666</v>
      </c>
      <c r="BE50" s="27">
        <v>44</v>
      </c>
      <c r="BF50" s="27">
        <v>44</v>
      </c>
      <c r="BG50" s="21">
        <v>44</v>
      </c>
      <c r="BH50" s="21"/>
      <c r="BI50" s="16" t="s">
        <v>6</v>
      </c>
      <c r="BJ50" s="134"/>
    </row>
    <row r="51" spans="1:250" s="136" customFormat="1" ht="30" customHeight="1">
      <c r="A51" s="127" t="s">
        <v>150</v>
      </c>
      <c r="B51" s="128" t="s">
        <v>151</v>
      </c>
      <c r="C51" s="102">
        <v>20</v>
      </c>
      <c r="D51" s="103">
        <v>20</v>
      </c>
      <c r="E51" s="102">
        <f t="shared" si="17"/>
        <v>760</v>
      </c>
      <c r="F51" s="102">
        <f>SUM(K51,Z51,AM51,AZ51)</f>
        <v>246</v>
      </c>
      <c r="G51" s="109"/>
      <c r="H51" s="109"/>
      <c r="I51" s="103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10">
        <v>10</v>
      </c>
      <c r="Y51" s="111">
        <v>380</v>
      </c>
      <c r="Z51" s="111">
        <v>123</v>
      </c>
      <c r="AA51" s="111">
        <v>40</v>
      </c>
      <c r="AB51" s="111">
        <v>83</v>
      </c>
      <c r="AC51" s="111"/>
      <c r="AD51" s="111">
        <v>257</v>
      </c>
      <c r="AE51" s="111">
        <v>32</v>
      </c>
      <c r="AF51" s="111">
        <v>28</v>
      </c>
      <c r="AG51" s="111">
        <v>33</v>
      </c>
      <c r="AH51" s="111">
        <v>30</v>
      </c>
      <c r="AI51" s="108"/>
      <c r="AJ51" s="109"/>
      <c r="AK51" s="110">
        <v>10</v>
      </c>
      <c r="AL51" s="111">
        <v>380</v>
      </c>
      <c r="AM51" s="111">
        <v>123</v>
      </c>
      <c r="AN51" s="111">
        <v>40</v>
      </c>
      <c r="AO51" s="111">
        <v>83</v>
      </c>
      <c r="AP51" s="111"/>
      <c r="AQ51" s="111">
        <v>257</v>
      </c>
      <c r="AR51" s="111">
        <v>32</v>
      </c>
      <c r="AS51" s="111">
        <v>28</v>
      </c>
      <c r="AT51" s="111">
        <v>33</v>
      </c>
      <c r="AU51" s="111">
        <v>30</v>
      </c>
      <c r="AV51" s="109"/>
      <c r="AW51" s="112"/>
      <c r="AX51" s="110"/>
      <c r="AY51" s="111"/>
      <c r="AZ51" s="113"/>
      <c r="BA51" s="108"/>
      <c r="BB51" s="108"/>
      <c r="BC51" s="108"/>
      <c r="BD51" s="108"/>
      <c r="BE51" s="113"/>
      <c r="BF51" s="113"/>
      <c r="BG51" s="108"/>
      <c r="BH51" s="108"/>
      <c r="BI51" s="114"/>
      <c r="BJ51" s="135" t="s">
        <v>179</v>
      </c>
    </row>
    <row r="52" spans="1:250" ht="30" customHeight="1">
      <c r="A52" s="127" t="s">
        <v>152</v>
      </c>
      <c r="B52" s="128" t="s">
        <v>155</v>
      </c>
      <c r="C52" s="102">
        <v>60</v>
      </c>
      <c r="D52" s="103">
        <v>60</v>
      </c>
      <c r="E52" s="102">
        <f t="shared" si="17"/>
        <v>2280</v>
      </c>
      <c r="F52" s="102">
        <f>SUM(K52,Z52,AM52,AZ52)</f>
        <v>234</v>
      </c>
      <c r="G52" s="113"/>
      <c r="H52" s="113"/>
      <c r="I52" s="110">
        <f>SUM(I53,I56,I61,I64,I65,I66)</f>
        <v>17</v>
      </c>
      <c r="J52" s="111">
        <f>SUM(J53,J56,J61,J64,J65,J66)</f>
        <v>646</v>
      </c>
      <c r="K52" s="111">
        <f>SUM(K53,K56,K61,K64,K65,K66)</f>
        <v>150</v>
      </c>
      <c r="L52" s="111">
        <f>SUM(L53,L55,L56,L61,L64,L65,L66)</f>
        <v>0</v>
      </c>
      <c r="M52" s="111">
        <f>SUM(M53,M55,M56,M61,M64,M65,M66)</f>
        <v>50</v>
      </c>
      <c r="N52" s="111">
        <f>SUM(N53,N56,N61,N64,N65,N66)</f>
        <v>100</v>
      </c>
      <c r="O52" s="111">
        <f>SUM(O53,O56,O61,O64,O65,O66)</f>
        <v>496</v>
      </c>
      <c r="P52" s="111">
        <f>SUM(P53,P56,P61,P64,P65,P66)</f>
        <v>48</v>
      </c>
      <c r="Q52" s="111">
        <f>SUM(Q53,Q56,Q61,Q64,Q65,Q66)</f>
        <v>42</v>
      </c>
      <c r="R52" s="111">
        <f>SUM(R53,R56,R61,R64,R65,R66)</f>
        <v>60</v>
      </c>
      <c r="S52" s="111">
        <f>SUM(S53,S55,S56,S61,S64,S65,S66)</f>
        <v>0</v>
      </c>
      <c r="T52" s="108"/>
      <c r="U52" s="108"/>
      <c r="V52" s="113"/>
      <c r="W52" s="108"/>
      <c r="X52" s="110">
        <f t="shared" ref="X52:AH52" si="25">SUM(X53,X55,X56,X61,X64,X65,X66)</f>
        <v>11</v>
      </c>
      <c r="Y52" s="111">
        <f t="shared" si="25"/>
        <v>418</v>
      </c>
      <c r="Z52" s="111">
        <f t="shared" si="25"/>
        <v>28</v>
      </c>
      <c r="AA52" s="111">
        <f t="shared" si="25"/>
        <v>0</v>
      </c>
      <c r="AB52" s="111">
        <f t="shared" si="25"/>
        <v>28</v>
      </c>
      <c r="AC52" s="111">
        <f t="shared" si="25"/>
        <v>0</v>
      </c>
      <c r="AD52" s="111">
        <f t="shared" si="25"/>
        <v>390</v>
      </c>
      <c r="AE52" s="111">
        <f t="shared" si="25"/>
        <v>14</v>
      </c>
      <c r="AF52" s="111">
        <f t="shared" si="25"/>
        <v>14</v>
      </c>
      <c r="AG52" s="111">
        <f t="shared" si="25"/>
        <v>0</v>
      </c>
      <c r="AH52" s="111">
        <f t="shared" si="25"/>
        <v>0</v>
      </c>
      <c r="AI52" s="109"/>
      <c r="AJ52" s="109"/>
      <c r="AK52" s="110">
        <f t="shared" ref="AK52:AU52" si="26">SUM(AK53,AK55,AK56,AK61,AK64,AK65,AK66)</f>
        <v>11</v>
      </c>
      <c r="AL52" s="111">
        <f t="shared" si="26"/>
        <v>418</v>
      </c>
      <c r="AM52" s="111">
        <f t="shared" si="26"/>
        <v>28</v>
      </c>
      <c r="AN52" s="111">
        <f t="shared" si="26"/>
        <v>0</v>
      </c>
      <c r="AO52" s="111">
        <f t="shared" si="26"/>
        <v>28</v>
      </c>
      <c r="AP52" s="111">
        <f t="shared" si="26"/>
        <v>0</v>
      </c>
      <c r="AQ52" s="111">
        <f t="shared" si="26"/>
        <v>390</v>
      </c>
      <c r="AR52" s="111">
        <f t="shared" si="26"/>
        <v>14</v>
      </c>
      <c r="AS52" s="111">
        <f t="shared" si="26"/>
        <v>14</v>
      </c>
      <c r="AT52" s="111">
        <f t="shared" si="26"/>
        <v>0</v>
      </c>
      <c r="AU52" s="111">
        <f t="shared" si="26"/>
        <v>0</v>
      </c>
      <c r="AV52" s="109"/>
      <c r="AW52" s="109"/>
      <c r="AX52" s="110">
        <f t="shared" ref="AX52:BH52" si="27">SUM(AX53,AX55,AX56,AX61,AX64,AX65,AX66)</f>
        <v>21</v>
      </c>
      <c r="AY52" s="111">
        <f t="shared" si="27"/>
        <v>798</v>
      </c>
      <c r="AZ52" s="111">
        <f t="shared" si="27"/>
        <v>28</v>
      </c>
      <c r="BA52" s="111">
        <f t="shared" si="27"/>
        <v>0</v>
      </c>
      <c r="BB52" s="111">
        <f t="shared" si="27"/>
        <v>28</v>
      </c>
      <c r="BC52" s="111">
        <f t="shared" si="27"/>
        <v>0</v>
      </c>
      <c r="BD52" s="111">
        <f t="shared" si="27"/>
        <v>314</v>
      </c>
      <c r="BE52" s="111">
        <f t="shared" si="27"/>
        <v>14</v>
      </c>
      <c r="BF52" s="111">
        <f t="shared" si="27"/>
        <v>14</v>
      </c>
      <c r="BG52" s="111">
        <f t="shared" si="27"/>
        <v>0</v>
      </c>
      <c r="BH52" s="111">
        <f t="shared" si="27"/>
        <v>0</v>
      </c>
      <c r="BI52" s="114"/>
      <c r="BJ52" s="193" t="s">
        <v>182</v>
      </c>
    </row>
    <row r="53" spans="1:250" ht="30" customHeight="1">
      <c r="A53" s="137" t="s">
        <v>108</v>
      </c>
      <c r="B53" s="125" t="s">
        <v>171</v>
      </c>
      <c r="C53" s="125"/>
      <c r="D53" s="105">
        <v>6</v>
      </c>
      <c r="E53" s="104">
        <f t="shared" si="17"/>
        <v>228</v>
      </c>
      <c r="F53" s="104">
        <f>SUM(K53,Z53,AM53,AZ53)</f>
        <v>100</v>
      </c>
      <c r="G53" s="104"/>
      <c r="H53" s="104"/>
      <c r="I53" s="105">
        <v>6</v>
      </c>
      <c r="J53" s="104">
        <v>228</v>
      </c>
      <c r="K53" s="104">
        <v>100</v>
      </c>
      <c r="L53" s="104"/>
      <c r="M53" s="104"/>
      <c r="N53" s="104">
        <v>100</v>
      </c>
      <c r="O53" s="104">
        <v>128</v>
      </c>
      <c r="P53" s="104">
        <v>32</v>
      </c>
      <c r="Q53" s="104">
        <v>28</v>
      </c>
      <c r="R53" s="104">
        <v>40</v>
      </c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  <c r="AD53" s="104"/>
      <c r="AE53" s="104"/>
      <c r="AF53" s="104"/>
      <c r="AG53" s="104"/>
      <c r="AH53" s="104"/>
      <c r="AI53" s="104"/>
      <c r="AJ53" s="104"/>
      <c r="AK53" s="104"/>
      <c r="AL53" s="104"/>
      <c r="AM53" s="104"/>
      <c r="AN53" s="104"/>
      <c r="AO53" s="104"/>
      <c r="AP53" s="104"/>
      <c r="AQ53" s="104"/>
      <c r="AR53" s="104"/>
      <c r="AS53" s="104"/>
      <c r="AT53" s="104"/>
      <c r="AU53" s="104"/>
      <c r="AV53" s="104"/>
      <c r="AW53" s="104"/>
      <c r="AX53" s="104"/>
      <c r="AY53" s="104"/>
      <c r="AZ53" s="104"/>
      <c r="BA53" s="104"/>
      <c r="BB53" s="104"/>
      <c r="BC53" s="104"/>
      <c r="BD53" s="104"/>
      <c r="BE53" s="104"/>
      <c r="BF53" s="104"/>
      <c r="BG53" s="104"/>
      <c r="BH53" s="104"/>
      <c r="BI53" s="104"/>
      <c r="BJ53" s="194"/>
    </row>
    <row r="54" spans="1:250" ht="30" customHeight="1">
      <c r="A54" s="131" t="s">
        <v>108</v>
      </c>
      <c r="B54" s="132" t="s">
        <v>153</v>
      </c>
      <c r="C54" s="22"/>
      <c r="D54" s="17">
        <v>3</v>
      </c>
      <c r="E54" s="97">
        <f>D54*38</f>
        <v>114</v>
      </c>
      <c r="F54" s="97">
        <f t="shared" ref="F54:F63" si="28">SUM(K54,Z54,AM54,AZ54)</f>
        <v>50</v>
      </c>
      <c r="G54" s="17">
        <v>1.3</v>
      </c>
      <c r="H54" s="17"/>
      <c r="I54" s="17">
        <v>3</v>
      </c>
      <c r="J54" s="25">
        <v>114</v>
      </c>
      <c r="K54" s="25">
        <v>50</v>
      </c>
      <c r="L54" s="25"/>
      <c r="M54" s="25"/>
      <c r="N54" s="25">
        <v>50</v>
      </c>
      <c r="O54" s="25">
        <v>64</v>
      </c>
      <c r="P54" s="25">
        <v>16</v>
      </c>
      <c r="Q54" s="25">
        <v>14</v>
      </c>
      <c r="R54" s="25">
        <v>20</v>
      </c>
      <c r="S54" s="25"/>
      <c r="T54" s="21"/>
      <c r="U54" s="21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6"/>
      <c r="AJ54" s="29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  <c r="BD54" s="26"/>
      <c r="BE54" s="26"/>
      <c r="BF54" s="26"/>
      <c r="BG54" s="26"/>
      <c r="BH54" s="26"/>
      <c r="BI54" s="16" t="s">
        <v>6</v>
      </c>
      <c r="BJ54" s="194"/>
    </row>
    <row r="55" spans="1:250" s="5" customFormat="1" ht="30" customHeight="1">
      <c r="A55" s="131" t="s">
        <v>110</v>
      </c>
      <c r="B55" s="132" t="s">
        <v>154</v>
      </c>
      <c r="C55" s="85"/>
      <c r="D55" s="17">
        <v>3</v>
      </c>
      <c r="E55" s="97">
        <f t="shared" si="17"/>
        <v>114</v>
      </c>
      <c r="F55" s="97">
        <f t="shared" si="28"/>
        <v>50</v>
      </c>
      <c r="G55" s="27">
        <v>1.3</v>
      </c>
      <c r="H55" s="27"/>
      <c r="I55" s="17">
        <v>3</v>
      </c>
      <c r="J55" s="25">
        <v>114</v>
      </c>
      <c r="K55" s="25">
        <v>50</v>
      </c>
      <c r="L55" s="25"/>
      <c r="M55" s="25"/>
      <c r="N55" s="25">
        <v>50</v>
      </c>
      <c r="O55" s="25">
        <v>64</v>
      </c>
      <c r="P55" s="25">
        <v>16</v>
      </c>
      <c r="Q55" s="25">
        <v>14</v>
      </c>
      <c r="R55" s="25">
        <v>20</v>
      </c>
      <c r="S55" s="25"/>
      <c r="T55" s="21"/>
      <c r="U55" s="21"/>
      <c r="V55" s="27"/>
      <c r="W55" s="21"/>
      <c r="X55" s="89"/>
      <c r="Y55" s="87"/>
      <c r="Z55" s="88"/>
      <c r="AA55" s="88"/>
      <c r="AB55" s="85"/>
      <c r="AC55" s="88"/>
      <c r="AD55" s="88"/>
      <c r="AE55" s="88"/>
      <c r="AF55" s="88"/>
      <c r="AG55" s="85"/>
      <c r="AH55" s="85"/>
      <c r="AI55" s="26"/>
      <c r="AJ55" s="26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26"/>
      <c r="AW55" s="26"/>
      <c r="AX55" s="87"/>
      <c r="AY55" s="87"/>
      <c r="AZ55" s="87"/>
      <c r="BA55" s="87"/>
      <c r="BB55" s="87"/>
      <c r="BC55" s="87"/>
      <c r="BD55" s="87"/>
      <c r="BE55" s="87"/>
      <c r="BF55" s="87"/>
      <c r="BG55" s="87"/>
      <c r="BH55" s="87"/>
      <c r="BI55" s="16" t="s">
        <v>6</v>
      </c>
      <c r="BJ55" s="194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</row>
    <row r="56" spans="1:250" s="4" customFormat="1" ht="30" customHeight="1">
      <c r="A56" s="137">
        <v>2</v>
      </c>
      <c r="B56" s="125" t="s">
        <v>172</v>
      </c>
      <c r="C56" s="18"/>
      <c r="D56" s="105">
        <v>15</v>
      </c>
      <c r="E56" s="104">
        <f>D56*38</f>
        <v>570</v>
      </c>
      <c r="F56" s="104">
        <f>SUM(K56,Z56,AM56,AZ56)</f>
        <v>0</v>
      </c>
      <c r="G56" s="25"/>
      <c r="H56" s="25"/>
      <c r="I56" s="115">
        <v>3</v>
      </c>
      <c r="J56" s="116">
        <v>114</v>
      </c>
      <c r="K56" s="25"/>
      <c r="L56" s="25"/>
      <c r="M56" s="25"/>
      <c r="N56" s="25"/>
      <c r="O56" s="116">
        <v>114</v>
      </c>
      <c r="P56" s="25"/>
      <c r="Q56" s="25"/>
      <c r="R56" s="25"/>
      <c r="S56" s="25"/>
      <c r="T56" s="117"/>
      <c r="U56" s="117"/>
      <c r="V56" s="118"/>
      <c r="W56" s="118"/>
      <c r="X56" s="115">
        <v>3</v>
      </c>
      <c r="Y56" s="116">
        <v>114</v>
      </c>
      <c r="Z56" s="25"/>
      <c r="AA56" s="25"/>
      <c r="AB56" s="25"/>
      <c r="AC56" s="25"/>
      <c r="AD56" s="116">
        <v>114</v>
      </c>
      <c r="AE56" s="118"/>
      <c r="AF56" s="118"/>
      <c r="AG56" s="118"/>
      <c r="AH56" s="118"/>
      <c r="AI56" s="25"/>
      <c r="AJ56" s="118"/>
      <c r="AK56" s="115">
        <v>3</v>
      </c>
      <c r="AL56" s="116">
        <v>114</v>
      </c>
      <c r="AM56" s="25"/>
      <c r="AN56" s="25"/>
      <c r="AO56" s="25"/>
      <c r="AP56" s="25"/>
      <c r="AQ56" s="116">
        <v>114</v>
      </c>
      <c r="AR56" s="25"/>
      <c r="AS56" s="25"/>
      <c r="AT56" s="25"/>
      <c r="AU56" s="25"/>
      <c r="AV56" s="25"/>
      <c r="AW56" s="25"/>
      <c r="AX56" s="119">
        <v>6</v>
      </c>
      <c r="AY56" s="116">
        <v>228</v>
      </c>
      <c r="AZ56" s="25"/>
      <c r="BA56" s="25"/>
      <c r="BB56" s="25"/>
      <c r="BC56" s="25"/>
      <c r="BD56" s="116">
        <v>228</v>
      </c>
      <c r="BE56" s="25"/>
      <c r="BF56" s="25"/>
      <c r="BG56" s="25"/>
      <c r="BH56" s="25"/>
      <c r="BI56" s="16"/>
      <c r="BJ56" s="194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</row>
    <row r="57" spans="1:250" ht="30" customHeight="1">
      <c r="A57" s="131" t="s">
        <v>119</v>
      </c>
      <c r="B57" s="132" t="s">
        <v>38</v>
      </c>
      <c r="C57" s="85"/>
      <c r="D57" s="17">
        <v>3</v>
      </c>
      <c r="E57" s="97">
        <f t="shared" si="17"/>
        <v>114</v>
      </c>
      <c r="F57" s="97">
        <f t="shared" si="28"/>
        <v>0</v>
      </c>
      <c r="G57" s="27"/>
      <c r="H57" s="27"/>
      <c r="I57" s="17">
        <v>3</v>
      </c>
      <c r="J57" s="97">
        <v>114</v>
      </c>
      <c r="K57" s="87"/>
      <c r="L57" s="87"/>
      <c r="M57" s="87"/>
      <c r="N57" s="87"/>
      <c r="O57" s="97">
        <v>114</v>
      </c>
      <c r="P57" s="87"/>
      <c r="Q57" s="87"/>
      <c r="R57" s="87"/>
      <c r="S57" s="87"/>
      <c r="T57" s="21"/>
      <c r="U57" s="21"/>
      <c r="V57" s="27">
        <v>1</v>
      </c>
      <c r="W57" s="21"/>
      <c r="X57" s="90"/>
      <c r="Y57" s="85"/>
      <c r="Z57" s="88"/>
      <c r="AA57" s="88"/>
      <c r="AB57" s="85"/>
      <c r="AC57" s="88"/>
      <c r="AD57" s="88"/>
      <c r="AE57" s="88"/>
      <c r="AF57" s="88"/>
      <c r="AG57" s="85"/>
      <c r="AH57" s="85"/>
      <c r="AI57" s="26"/>
      <c r="AJ57" s="26"/>
      <c r="AK57" s="90"/>
      <c r="AL57" s="85"/>
      <c r="AM57" s="87"/>
      <c r="AN57" s="87"/>
      <c r="AO57" s="87"/>
      <c r="AP57" s="87"/>
      <c r="AQ57" s="87"/>
      <c r="AR57" s="87"/>
      <c r="AS57" s="87"/>
      <c r="AT57" s="87"/>
      <c r="AU57" s="87"/>
      <c r="AV57" s="26"/>
      <c r="AW57" s="26"/>
      <c r="AX57" s="90"/>
      <c r="AY57" s="85"/>
      <c r="AZ57" s="87"/>
      <c r="BA57" s="87"/>
      <c r="BB57" s="87"/>
      <c r="BC57" s="87"/>
      <c r="BD57" s="87"/>
      <c r="BE57" s="87"/>
      <c r="BF57" s="87"/>
      <c r="BG57" s="87"/>
      <c r="BH57" s="87"/>
      <c r="BI57" s="16" t="s">
        <v>6</v>
      </c>
      <c r="BJ57" s="194"/>
    </row>
    <row r="58" spans="1:250" s="4" customFormat="1" ht="30" customHeight="1">
      <c r="A58" s="131" t="s">
        <v>163</v>
      </c>
      <c r="B58" s="132" t="s">
        <v>39</v>
      </c>
      <c r="C58" s="21"/>
      <c r="D58" s="17">
        <v>3</v>
      </c>
      <c r="E58" s="97">
        <f t="shared" si="17"/>
        <v>114</v>
      </c>
      <c r="F58" s="97">
        <f t="shared" si="28"/>
        <v>0</v>
      </c>
      <c r="G58" s="26"/>
      <c r="H58" s="26"/>
      <c r="I58" s="91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7">
        <v>4</v>
      </c>
      <c r="W58" s="27"/>
      <c r="X58" s="17">
        <v>3</v>
      </c>
      <c r="Y58" s="97">
        <v>114</v>
      </c>
      <c r="Z58" s="87"/>
      <c r="AA58" s="87"/>
      <c r="AB58" s="87"/>
      <c r="AC58" s="87"/>
      <c r="AD58" s="97">
        <v>114</v>
      </c>
      <c r="AE58" s="26"/>
      <c r="AF58" s="26"/>
      <c r="AG58" s="26"/>
      <c r="AH58" s="26"/>
      <c r="AI58" s="21"/>
      <c r="AJ58" s="26"/>
      <c r="AK58" s="26"/>
      <c r="AL58" s="26"/>
      <c r="AM58" s="26"/>
      <c r="AN58" s="26"/>
      <c r="AO58" s="26"/>
      <c r="AP58" s="26"/>
      <c r="AQ58" s="26"/>
      <c r="AR58" s="26"/>
      <c r="AS58" s="26"/>
      <c r="AT58" s="26"/>
      <c r="AU58" s="26"/>
      <c r="AV58" s="26"/>
      <c r="AW58" s="26"/>
      <c r="AX58" s="26"/>
      <c r="AY58" s="26"/>
      <c r="AZ58" s="26"/>
      <c r="BA58" s="26"/>
      <c r="BB58" s="26"/>
      <c r="BC58" s="26"/>
      <c r="BD58" s="26"/>
      <c r="BE58" s="26"/>
      <c r="BF58" s="26"/>
      <c r="BG58" s="26"/>
      <c r="BH58" s="26"/>
      <c r="BI58" s="16" t="s">
        <v>6</v>
      </c>
      <c r="BJ58" s="194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</row>
    <row r="59" spans="1:250" s="4" customFormat="1" ht="30" customHeight="1">
      <c r="A59" s="131" t="s">
        <v>177</v>
      </c>
      <c r="B59" s="132" t="s">
        <v>40</v>
      </c>
      <c r="C59" s="21"/>
      <c r="D59" s="17">
        <v>3</v>
      </c>
      <c r="E59" s="97">
        <f t="shared" si="17"/>
        <v>114</v>
      </c>
      <c r="F59" s="97">
        <f t="shared" si="28"/>
        <v>0</v>
      </c>
      <c r="G59" s="26"/>
      <c r="H59" s="26"/>
      <c r="I59" s="91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14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1"/>
      <c r="AJ59" s="26"/>
      <c r="AK59" s="17">
        <v>3</v>
      </c>
      <c r="AL59" s="97">
        <v>114</v>
      </c>
      <c r="AM59" s="87"/>
      <c r="AN59" s="87"/>
      <c r="AO59" s="87"/>
      <c r="AP59" s="87"/>
      <c r="AQ59" s="97">
        <v>114</v>
      </c>
      <c r="AR59" s="26"/>
      <c r="AS59" s="26"/>
      <c r="AT59" s="26"/>
      <c r="AU59" s="26"/>
      <c r="AV59" s="26">
        <v>1</v>
      </c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16" t="s">
        <v>6</v>
      </c>
      <c r="BJ59" s="194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</row>
    <row r="60" spans="1:250" s="4" customFormat="1" ht="30" customHeight="1">
      <c r="A60" s="131" t="s">
        <v>176</v>
      </c>
      <c r="B60" s="132" t="s">
        <v>41</v>
      </c>
      <c r="C60" s="21"/>
      <c r="D60" s="17">
        <v>6</v>
      </c>
      <c r="E60" s="97">
        <f t="shared" si="17"/>
        <v>228</v>
      </c>
      <c r="F60" s="97">
        <f t="shared" si="28"/>
        <v>0</v>
      </c>
      <c r="G60" s="96"/>
      <c r="H60" s="96"/>
      <c r="I60" s="93"/>
      <c r="J60" s="21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1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>
        <v>4</v>
      </c>
      <c r="AW60" s="26"/>
      <c r="AX60" s="17">
        <v>6</v>
      </c>
      <c r="AY60" s="97">
        <v>228</v>
      </c>
      <c r="AZ60" s="26"/>
      <c r="BA60" s="26"/>
      <c r="BB60" s="26"/>
      <c r="BC60" s="26"/>
      <c r="BD60" s="97">
        <v>228</v>
      </c>
      <c r="BE60" s="26"/>
      <c r="BF60" s="26"/>
      <c r="BG60" s="26"/>
      <c r="BH60" s="26"/>
      <c r="BI60" s="16" t="s">
        <v>6</v>
      </c>
      <c r="BJ60" s="194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</row>
    <row r="61" spans="1:250" ht="30" customHeight="1">
      <c r="A61" s="137">
        <v>3</v>
      </c>
      <c r="B61" s="125" t="s">
        <v>156</v>
      </c>
      <c r="C61" s="117"/>
      <c r="D61" s="105">
        <v>12</v>
      </c>
      <c r="E61" s="104">
        <f t="shared" ref="E61:E66" si="29">D61*38</f>
        <v>456</v>
      </c>
      <c r="F61" s="104">
        <f>SUM(K61,Z61,AM61,AZ61)</f>
        <v>134</v>
      </c>
      <c r="G61" s="117"/>
      <c r="H61" s="117"/>
      <c r="I61" s="120">
        <v>3</v>
      </c>
      <c r="J61" s="104">
        <v>114</v>
      </c>
      <c r="K61" s="104">
        <v>50</v>
      </c>
      <c r="L61" s="104"/>
      <c r="M61" s="104">
        <v>50</v>
      </c>
      <c r="N61" s="104"/>
      <c r="O61" s="104">
        <v>64</v>
      </c>
      <c r="P61" s="104">
        <v>16</v>
      </c>
      <c r="Q61" s="104">
        <v>14</v>
      </c>
      <c r="R61" s="104">
        <v>20</v>
      </c>
      <c r="S61" s="104"/>
      <c r="T61" s="117"/>
      <c r="U61" s="117"/>
      <c r="V61" s="117"/>
      <c r="W61" s="117"/>
      <c r="X61" s="105">
        <v>3</v>
      </c>
      <c r="Y61" s="104">
        <v>114</v>
      </c>
      <c r="Z61" s="104">
        <v>28</v>
      </c>
      <c r="AA61" s="104"/>
      <c r="AB61" s="104">
        <v>28</v>
      </c>
      <c r="AC61" s="104"/>
      <c r="AD61" s="104">
        <v>86</v>
      </c>
      <c r="AE61" s="104">
        <v>14</v>
      </c>
      <c r="AF61" s="104">
        <v>14</v>
      </c>
      <c r="AG61" s="117"/>
      <c r="AH61" s="117"/>
      <c r="AI61" s="117"/>
      <c r="AJ61" s="117"/>
      <c r="AK61" s="105">
        <v>3</v>
      </c>
      <c r="AL61" s="104">
        <v>114</v>
      </c>
      <c r="AM61" s="104">
        <v>28</v>
      </c>
      <c r="AN61" s="104"/>
      <c r="AO61" s="104">
        <v>28</v>
      </c>
      <c r="AP61" s="104"/>
      <c r="AQ61" s="104">
        <v>86</v>
      </c>
      <c r="AR61" s="104">
        <v>14</v>
      </c>
      <c r="AS61" s="104">
        <v>14</v>
      </c>
      <c r="AT61" s="117"/>
      <c r="AU61" s="117"/>
      <c r="AV61" s="25"/>
      <c r="AW61" s="25"/>
      <c r="AX61" s="105">
        <v>3</v>
      </c>
      <c r="AY61" s="104">
        <v>114</v>
      </c>
      <c r="AZ61" s="104">
        <v>28</v>
      </c>
      <c r="BA61" s="104"/>
      <c r="BB61" s="104">
        <v>28</v>
      </c>
      <c r="BC61" s="104"/>
      <c r="BD61" s="104">
        <v>86</v>
      </c>
      <c r="BE61" s="104">
        <v>14</v>
      </c>
      <c r="BF61" s="104">
        <v>14</v>
      </c>
      <c r="BG61" s="25"/>
      <c r="BH61" s="25"/>
      <c r="BI61" s="16"/>
      <c r="BJ61" s="194"/>
    </row>
    <row r="62" spans="1:250" ht="30" customHeight="1">
      <c r="A62" s="131" t="s">
        <v>120</v>
      </c>
      <c r="B62" s="132" t="s">
        <v>165</v>
      </c>
      <c r="C62" s="21"/>
      <c r="D62" s="13">
        <v>3</v>
      </c>
      <c r="E62" s="21">
        <f t="shared" si="29"/>
        <v>114</v>
      </c>
      <c r="F62" s="97">
        <f t="shared" si="28"/>
        <v>50</v>
      </c>
      <c r="G62" s="21">
        <v>3</v>
      </c>
      <c r="H62" s="21"/>
      <c r="I62" s="17">
        <v>3</v>
      </c>
      <c r="J62" s="25">
        <v>114</v>
      </c>
      <c r="K62" s="25">
        <v>50</v>
      </c>
      <c r="L62" s="25"/>
      <c r="M62" s="25">
        <v>50</v>
      </c>
      <c r="N62" s="25"/>
      <c r="O62" s="25">
        <v>64</v>
      </c>
      <c r="P62" s="25">
        <v>16</v>
      </c>
      <c r="Q62" s="25">
        <v>14</v>
      </c>
      <c r="R62" s="25">
        <v>20</v>
      </c>
      <c r="S62" s="25"/>
      <c r="T62" s="10"/>
      <c r="U62" s="95"/>
      <c r="V62" s="21"/>
      <c r="W62" s="21"/>
      <c r="X62" s="93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93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93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16" t="s">
        <v>6</v>
      </c>
      <c r="BJ62" s="194"/>
    </row>
    <row r="63" spans="1:250" ht="30" customHeight="1">
      <c r="A63" s="131" t="s">
        <v>121</v>
      </c>
      <c r="B63" s="132" t="s">
        <v>166</v>
      </c>
      <c r="C63" s="21"/>
      <c r="D63" s="13">
        <v>9</v>
      </c>
      <c r="E63" s="21">
        <f t="shared" si="29"/>
        <v>342</v>
      </c>
      <c r="F63" s="97">
        <f t="shared" si="28"/>
        <v>84</v>
      </c>
      <c r="G63" s="21"/>
      <c r="H63" s="21"/>
      <c r="I63" s="17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10"/>
      <c r="U63" s="95"/>
      <c r="V63" s="21">
        <v>2</v>
      </c>
      <c r="W63" s="21"/>
      <c r="X63" s="93">
        <v>3</v>
      </c>
      <c r="Y63" s="21">
        <v>114</v>
      </c>
      <c r="Z63" s="21">
        <v>28</v>
      </c>
      <c r="AA63" s="21"/>
      <c r="AB63" s="21">
        <v>28</v>
      </c>
      <c r="AC63" s="21"/>
      <c r="AD63" s="21">
        <v>86</v>
      </c>
      <c r="AE63" s="21">
        <v>14</v>
      </c>
      <c r="AF63" s="21">
        <v>14</v>
      </c>
      <c r="AG63" s="21"/>
      <c r="AH63" s="21"/>
      <c r="AI63" s="21">
        <v>2</v>
      </c>
      <c r="AJ63" s="21"/>
      <c r="AK63" s="93">
        <v>3</v>
      </c>
      <c r="AL63" s="21">
        <v>114</v>
      </c>
      <c r="AM63" s="21">
        <v>28</v>
      </c>
      <c r="AN63" s="21"/>
      <c r="AO63" s="21">
        <v>28</v>
      </c>
      <c r="AP63" s="21"/>
      <c r="AQ63" s="21">
        <v>86</v>
      </c>
      <c r="AR63" s="21">
        <v>14</v>
      </c>
      <c r="AS63" s="21">
        <v>14</v>
      </c>
      <c r="AT63" s="21"/>
      <c r="AU63" s="21"/>
      <c r="AV63" s="21">
        <v>2</v>
      </c>
      <c r="AW63" s="21"/>
      <c r="AX63" s="93">
        <v>3</v>
      </c>
      <c r="AY63" s="21">
        <v>114</v>
      </c>
      <c r="AZ63" s="21">
        <v>28</v>
      </c>
      <c r="BA63" s="21"/>
      <c r="BB63" s="21">
        <v>28</v>
      </c>
      <c r="BC63" s="21"/>
      <c r="BD63" s="21">
        <v>86</v>
      </c>
      <c r="BE63" s="21">
        <v>14</v>
      </c>
      <c r="BF63" s="21">
        <v>14</v>
      </c>
      <c r="BG63" s="21"/>
      <c r="BH63" s="21"/>
      <c r="BI63" s="16" t="s">
        <v>6</v>
      </c>
      <c r="BJ63" s="194"/>
    </row>
    <row r="64" spans="1:250" ht="30" customHeight="1">
      <c r="A64" s="138">
        <v>4</v>
      </c>
      <c r="B64" s="18" t="s">
        <v>157</v>
      </c>
      <c r="C64" s="117"/>
      <c r="D64" s="19">
        <v>15</v>
      </c>
      <c r="E64" s="117">
        <f t="shared" si="29"/>
        <v>570</v>
      </c>
      <c r="F64" s="117">
        <f>SUM(K64,Z64,AM64,AZ64)</f>
        <v>0</v>
      </c>
      <c r="G64" s="117">
        <v>3</v>
      </c>
      <c r="H64" s="117"/>
      <c r="I64" s="19">
        <v>5</v>
      </c>
      <c r="J64" s="117">
        <v>190</v>
      </c>
      <c r="K64" s="117"/>
      <c r="L64" s="117"/>
      <c r="M64" s="117"/>
      <c r="N64" s="117"/>
      <c r="O64" s="117">
        <v>190</v>
      </c>
      <c r="P64" s="117"/>
      <c r="Q64" s="117"/>
      <c r="R64" s="117"/>
      <c r="S64" s="117"/>
      <c r="T64" s="117"/>
      <c r="U64" s="117"/>
      <c r="V64" s="117">
        <v>4</v>
      </c>
      <c r="W64" s="117"/>
      <c r="X64" s="19">
        <v>5</v>
      </c>
      <c r="Y64" s="117">
        <v>190</v>
      </c>
      <c r="Z64" s="117"/>
      <c r="AA64" s="117"/>
      <c r="AB64" s="117"/>
      <c r="AC64" s="117"/>
      <c r="AD64" s="117">
        <v>190</v>
      </c>
      <c r="AE64" s="117"/>
      <c r="AF64" s="117"/>
      <c r="AG64" s="117"/>
      <c r="AH64" s="117"/>
      <c r="AI64" s="117">
        <v>3</v>
      </c>
      <c r="AJ64" s="117"/>
      <c r="AK64" s="19">
        <v>5</v>
      </c>
      <c r="AL64" s="117">
        <v>190</v>
      </c>
      <c r="AM64" s="117"/>
      <c r="AN64" s="117"/>
      <c r="AO64" s="117"/>
      <c r="AP64" s="117"/>
      <c r="AQ64" s="117">
        <v>190</v>
      </c>
      <c r="AR64" s="117"/>
      <c r="AS64" s="117"/>
      <c r="AT64" s="117"/>
      <c r="AU64" s="117"/>
      <c r="AV64" s="117"/>
      <c r="AW64" s="117"/>
      <c r="AX64" s="117"/>
      <c r="AY64" s="117"/>
      <c r="AZ64" s="117"/>
      <c r="BA64" s="117"/>
      <c r="BB64" s="117"/>
      <c r="BC64" s="117"/>
      <c r="BD64" s="117"/>
      <c r="BE64" s="117"/>
      <c r="BF64" s="117"/>
      <c r="BG64" s="117"/>
      <c r="BH64" s="117"/>
      <c r="BI64" s="117" t="s">
        <v>6</v>
      </c>
      <c r="BJ64" s="194"/>
    </row>
    <row r="65" spans="1:250" ht="30" customHeight="1">
      <c r="A65" s="138">
        <v>5</v>
      </c>
      <c r="B65" s="18" t="s">
        <v>175</v>
      </c>
      <c r="C65" s="117"/>
      <c r="D65" s="19">
        <v>6</v>
      </c>
      <c r="E65" s="117">
        <f t="shared" si="29"/>
        <v>228</v>
      </c>
      <c r="F65" s="117">
        <f>SUM(K65,Z65,AM65,AZ65)</f>
        <v>0</v>
      </c>
      <c r="G65" s="117"/>
      <c r="H65" s="117"/>
      <c r="I65" s="121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7"/>
      <c r="Z65" s="117"/>
      <c r="AA65" s="117"/>
      <c r="AB65" s="117"/>
      <c r="AC65" s="117"/>
      <c r="AD65" s="117"/>
      <c r="AE65" s="117"/>
      <c r="AF65" s="117"/>
      <c r="AG65" s="117"/>
      <c r="AH65" s="117"/>
      <c r="AI65" s="117"/>
      <c r="AJ65" s="117"/>
      <c r="AK65" s="19"/>
      <c r="AL65" s="117"/>
      <c r="AM65" s="117"/>
      <c r="AN65" s="117"/>
      <c r="AO65" s="117"/>
      <c r="AP65" s="117"/>
      <c r="AQ65" s="117"/>
      <c r="AR65" s="117"/>
      <c r="AS65" s="117"/>
      <c r="AT65" s="117"/>
      <c r="AU65" s="117"/>
      <c r="AV65" s="25">
        <v>4</v>
      </c>
      <c r="AW65" s="25"/>
      <c r="AX65" s="19">
        <v>6</v>
      </c>
      <c r="AY65" s="25">
        <f>AX65*38</f>
        <v>228</v>
      </c>
      <c r="AZ65" s="25"/>
      <c r="BA65" s="25"/>
      <c r="BB65" s="25"/>
      <c r="BC65" s="25"/>
      <c r="BD65" s="25"/>
      <c r="BE65" s="25"/>
      <c r="BF65" s="25"/>
      <c r="BG65" s="25"/>
      <c r="BH65" s="25"/>
      <c r="BI65" s="117" t="s">
        <v>6</v>
      </c>
      <c r="BJ65" s="194"/>
    </row>
    <row r="66" spans="1:250" s="139" customFormat="1" ht="30" customHeight="1">
      <c r="A66" s="138">
        <v>6</v>
      </c>
      <c r="B66" s="18" t="s">
        <v>173</v>
      </c>
      <c r="C66" s="117"/>
      <c r="D66" s="19">
        <v>6</v>
      </c>
      <c r="E66" s="117">
        <f t="shared" si="29"/>
        <v>228</v>
      </c>
      <c r="F66" s="117">
        <f>SUM(K66,Z66,AM66,AZ66)</f>
        <v>0</v>
      </c>
      <c r="G66" s="25"/>
      <c r="H66" s="25"/>
      <c r="I66" s="122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117"/>
      <c r="U66" s="117"/>
      <c r="V66" s="118"/>
      <c r="W66" s="118"/>
      <c r="X66" s="17"/>
      <c r="Y66" s="25"/>
      <c r="Z66" s="25"/>
      <c r="AA66" s="25"/>
      <c r="AB66" s="25"/>
      <c r="AC66" s="25"/>
      <c r="AD66" s="25"/>
      <c r="AE66" s="25"/>
      <c r="AF66" s="25"/>
      <c r="AG66" s="118"/>
      <c r="AH66" s="118"/>
      <c r="AI66" s="25"/>
      <c r="AJ66" s="118"/>
      <c r="AK66" s="17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19">
        <v>6</v>
      </c>
      <c r="AY66" s="25">
        <f>AX66*38</f>
        <v>228</v>
      </c>
      <c r="AZ66" s="25"/>
      <c r="BA66" s="25"/>
      <c r="BB66" s="25"/>
      <c r="BC66" s="25"/>
      <c r="BD66" s="25"/>
      <c r="BE66" s="25"/>
      <c r="BF66" s="25"/>
      <c r="BG66" s="25"/>
      <c r="BH66" s="25"/>
      <c r="BI66" s="16"/>
      <c r="BJ66" s="195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</row>
    <row r="67" spans="1:250" s="139" customFormat="1" ht="30" customHeight="1">
      <c r="A67" s="127" t="s">
        <v>123</v>
      </c>
      <c r="B67" s="128" t="s">
        <v>174</v>
      </c>
      <c r="C67" s="102"/>
      <c r="D67" s="103"/>
      <c r="E67" s="102"/>
      <c r="F67" s="102"/>
      <c r="G67" s="113"/>
      <c r="H67" s="113"/>
      <c r="I67" s="123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8"/>
      <c r="U67" s="108"/>
      <c r="V67" s="113"/>
      <c r="W67" s="108"/>
      <c r="X67" s="123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9"/>
      <c r="AJ67" s="109"/>
      <c r="AK67" s="123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9"/>
      <c r="AW67" s="109"/>
      <c r="AX67" s="123"/>
      <c r="AY67" s="102"/>
      <c r="AZ67" s="102"/>
      <c r="BA67" s="102"/>
      <c r="BB67" s="102"/>
      <c r="BC67" s="102"/>
      <c r="BD67" s="102"/>
      <c r="BE67" s="102"/>
      <c r="BF67" s="102"/>
      <c r="BG67" s="102"/>
      <c r="BH67" s="102"/>
      <c r="BI67" s="114"/>
      <c r="BJ67" s="30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</row>
    <row r="68" spans="1:250" s="139" customFormat="1" ht="30" customHeight="1">
      <c r="A68" s="131" t="s">
        <v>108</v>
      </c>
      <c r="B68" s="132" t="s">
        <v>124</v>
      </c>
      <c r="C68" s="21"/>
      <c r="D68" s="17">
        <v>18</v>
      </c>
      <c r="E68" s="97">
        <f>D68*38</f>
        <v>684</v>
      </c>
      <c r="F68" s="97">
        <f t="shared" ref="F68:F73" si="30">SUM(K68,Z68,AM68,AZ68)</f>
        <v>340</v>
      </c>
      <c r="G68" s="21">
        <v>2.4</v>
      </c>
      <c r="H68" s="21"/>
      <c r="I68" s="93">
        <v>8</v>
      </c>
      <c r="J68" s="21">
        <v>304</v>
      </c>
      <c r="K68" s="21">
        <v>164</v>
      </c>
      <c r="L68" s="21"/>
      <c r="M68" s="21"/>
      <c r="N68" s="21">
        <v>164</v>
      </c>
      <c r="O68" s="21">
        <v>140</v>
      </c>
      <c r="P68" s="21">
        <v>36</v>
      </c>
      <c r="Q68" s="21">
        <v>36</v>
      </c>
      <c r="R68" s="21">
        <v>44</v>
      </c>
      <c r="S68" s="21">
        <v>48</v>
      </c>
      <c r="T68" s="10">
        <v>48</v>
      </c>
      <c r="U68" s="21"/>
      <c r="V68" s="21">
        <v>2.4</v>
      </c>
      <c r="W68" s="21"/>
      <c r="X68" s="13">
        <v>8</v>
      </c>
      <c r="Y68" s="21">
        <v>304</v>
      </c>
      <c r="Z68" s="21">
        <v>144</v>
      </c>
      <c r="AA68" s="21"/>
      <c r="AB68" s="21"/>
      <c r="AC68" s="21">
        <v>144</v>
      </c>
      <c r="AD68" s="21">
        <v>160</v>
      </c>
      <c r="AE68" s="21">
        <v>32</v>
      </c>
      <c r="AF68" s="21">
        <v>28</v>
      </c>
      <c r="AG68" s="21">
        <v>44</v>
      </c>
      <c r="AH68" s="21">
        <v>40</v>
      </c>
      <c r="AI68" s="26">
        <v>1</v>
      </c>
      <c r="AJ68" s="26"/>
      <c r="AK68" s="14">
        <v>1</v>
      </c>
      <c r="AL68" s="26">
        <f>AK68*38</f>
        <v>38</v>
      </c>
      <c r="AM68" s="26">
        <v>16</v>
      </c>
      <c r="AN68" s="26"/>
      <c r="AO68" s="26"/>
      <c r="AP68" s="26">
        <v>16</v>
      </c>
      <c r="AQ68" s="26">
        <v>22</v>
      </c>
      <c r="AR68" s="26">
        <v>16</v>
      </c>
      <c r="AS68" s="26"/>
      <c r="AT68" s="26"/>
      <c r="AU68" s="26"/>
      <c r="AV68" s="26">
        <v>3</v>
      </c>
      <c r="AW68" s="26"/>
      <c r="AX68" s="14">
        <v>1</v>
      </c>
      <c r="AY68" s="26">
        <f>AX68*38</f>
        <v>38</v>
      </c>
      <c r="AZ68" s="26">
        <v>16</v>
      </c>
      <c r="BA68" s="26"/>
      <c r="BB68" s="26"/>
      <c r="BC68" s="26">
        <v>16</v>
      </c>
      <c r="BD68" s="26">
        <v>22</v>
      </c>
      <c r="BE68" s="26">
        <v>16</v>
      </c>
      <c r="BF68" s="26"/>
      <c r="BG68" s="26"/>
      <c r="BH68" s="26"/>
      <c r="BI68" s="16" t="s">
        <v>6</v>
      </c>
      <c r="BJ68" s="30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</row>
    <row r="69" spans="1:250" s="139" customFormat="1" ht="30" customHeight="1">
      <c r="A69" s="131" t="s">
        <v>110</v>
      </c>
      <c r="B69" s="132" t="s">
        <v>158</v>
      </c>
      <c r="C69" s="21"/>
      <c r="D69" s="17">
        <v>3</v>
      </c>
      <c r="E69" s="97">
        <f>D69*38</f>
        <v>114</v>
      </c>
      <c r="F69" s="97">
        <f t="shared" si="30"/>
        <v>60</v>
      </c>
      <c r="G69" s="21">
        <v>2</v>
      </c>
      <c r="H69" s="21"/>
      <c r="I69" s="93">
        <v>3</v>
      </c>
      <c r="J69" s="21">
        <v>114</v>
      </c>
      <c r="K69" s="21">
        <v>60</v>
      </c>
      <c r="L69" s="21">
        <v>30</v>
      </c>
      <c r="M69" s="21"/>
      <c r="N69" s="21">
        <v>30</v>
      </c>
      <c r="O69" s="21">
        <v>54</v>
      </c>
      <c r="P69" s="21">
        <v>32</v>
      </c>
      <c r="Q69" s="21">
        <v>28</v>
      </c>
      <c r="R69" s="21"/>
      <c r="S69" s="21"/>
      <c r="T69" s="10"/>
      <c r="U69" s="21"/>
      <c r="V69" s="21"/>
      <c r="W69" s="21"/>
      <c r="X69" s="13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6"/>
      <c r="AJ69" s="26"/>
      <c r="AK69" s="26"/>
      <c r="AL69" s="26"/>
      <c r="AM69" s="26"/>
      <c r="AN69" s="26"/>
      <c r="AO69" s="26"/>
      <c r="AP69" s="26"/>
      <c r="AQ69" s="26"/>
      <c r="AR69" s="26"/>
      <c r="AS69" s="26"/>
      <c r="AT69" s="26"/>
      <c r="AU69" s="26"/>
      <c r="AV69" s="26"/>
      <c r="AW69" s="26"/>
      <c r="AX69" s="26"/>
      <c r="AY69" s="26"/>
      <c r="AZ69" s="26"/>
      <c r="BA69" s="26"/>
      <c r="BB69" s="26"/>
      <c r="BC69" s="26"/>
      <c r="BD69" s="26"/>
      <c r="BE69" s="26"/>
      <c r="BF69" s="26"/>
      <c r="BG69" s="26"/>
      <c r="BH69" s="26"/>
      <c r="BI69" s="16" t="s">
        <v>6</v>
      </c>
      <c r="BJ69" s="30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  <c r="IK69" s="2"/>
      <c r="IL69" s="2"/>
      <c r="IM69" s="2"/>
      <c r="IN69" s="2"/>
      <c r="IO69" s="2"/>
      <c r="IP69" s="2"/>
    </row>
    <row r="70" spans="1:250" s="139" customFormat="1" ht="48.75" customHeight="1">
      <c r="A70" s="131">
        <v>3</v>
      </c>
      <c r="B70" s="132" t="s">
        <v>159</v>
      </c>
      <c r="C70" s="21"/>
      <c r="D70" s="17">
        <v>3</v>
      </c>
      <c r="E70" s="97">
        <f>D70*38</f>
        <v>114</v>
      </c>
      <c r="F70" s="97">
        <f t="shared" si="30"/>
        <v>0</v>
      </c>
      <c r="G70" s="21"/>
      <c r="H70" s="21"/>
      <c r="I70" s="93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>
        <v>4</v>
      </c>
      <c r="W70" s="21"/>
      <c r="X70" s="93">
        <v>3</v>
      </c>
      <c r="Y70" s="21">
        <v>114</v>
      </c>
      <c r="Z70" s="21"/>
      <c r="AA70" s="21"/>
      <c r="AB70" s="21"/>
      <c r="AC70" s="21"/>
      <c r="AD70" s="21">
        <v>114</v>
      </c>
      <c r="AE70" s="21"/>
      <c r="AF70" s="21"/>
      <c r="AG70" s="21"/>
      <c r="AH70" s="21"/>
      <c r="AI70" s="26"/>
      <c r="AJ70" s="26"/>
      <c r="AK70" s="13"/>
      <c r="AL70" s="21"/>
      <c r="AM70" s="26"/>
      <c r="AN70" s="26"/>
      <c r="AO70" s="26"/>
      <c r="AP70" s="26"/>
      <c r="AQ70" s="21"/>
      <c r="AR70" s="26"/>
      <c r="AS70" s="26"/>
      <c r="AT70" s="26"/>
      <c r="AU70" s="26"/>
      <c r="AV70" s="26"/>
      <c r="AW70" s="26"/>
      <c r="AX70" s="26"/>
      <c r="AY70" s="26"/>
      <c r="AZ70" s="26"/>
      <c r="BA70" s="26"/>
      <c r="BB70" s="26"/>
      <c r="BC70" s="26"/>
      <c r="BD70" s="26"/>
      <c r="BE70" s="26"/>
      <c r="BF70" s="26"/>
      <c r="BG70" s="26"/>
      <c r="BH70" s="26"/>
      <c r="BI70" s="16" t="s">
        <v>6</v>
      </c>
      <c r="BJ70" s="30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2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  <c r="IK70" s="2"/>
      <c r="IL70" s="2"/>
      <c r="IM70" s="2"/>
      <c r="IN70" s="2"/>
      <c r="IO70" s="2"/>
      <c r="IP70" s="2"/>
    </row>
    <row r="71" spans="1:250" s="139" customFormat="1" ht="30" customHeight="1">
      <c r="A71" s="127" t="s">
        <v>164</v>
      </c>
      <c r="B71" s="128" t="s">
        <v>160</v>
      </c>
      <c r="C71" s="102" t="s">
        <v>161</v>
      </c>
      <c r="D71" s="103">
        <v>3</v>
      </c>
      <c r="E71" s="107">
        <f>D71*38</f>
        <v>114</v>
      </c>
      <c r="F71" s="102">
        <f t="shared" si="30"/>
        <v>0</v>
      </c>
      <c r="G71" s="113"/>
      <c r="H71" s="113"/>
      <c r="I71" s="123"/>
      <c r="J71" s="102"/>
      <c r="K71" s="109"/>
      <c r="L71" s="109"/>
      <c r="M71" s="109"/>
      <c r="N71" s="109"/>
      <c r="O71" s="102"/>
      <c r="P71" s="109"/>
      <c r="Q71" s="109"/>
      <c r="R71" s="109"/>
      <c r="S71" s="109"/>
      <c r="T71" s="108"/>
      <c r="U71" s="108"/>
      <c r="V71" s="113"/>
      <c r="W71" s="108"/>
      <c r="X71" s="103"/>
      <c r="Y71" s="102"/>
      <c r="Z71" s="113"/>
      <c r="AA71" s="113"/>
      <c r="AB71" s="108"/>
      <c r="AC71" s="113"/>
      <c r="AD71" s="102"/>
      <c r="AE71" s="113"/>
      <c r="AF71" s="113"/>
      <c r="AG71" s="108"/>
      <c r="AH71" s="108"/>
      <c r="AI71" s="109"/>
      <c r="AJ71" s="109"/>
      <c r="AK71" s="103"/>
      <c r="AL71" s="102"/>
      <c r="AM71" s="109"/>
      <c r="AN71" s="109"/>
      <c r="AO71" s="109"/>
      <c r="AP71" s="109"/>
      <c r="AQ71" s="102"/>
      <c r="AR71" s="109"/>
      <c r="AS71" s="109"/>
      <c r="AT71" s="109"/>
      <c r="AU71" s="109"/>
      <c r="AV71" s="109"/>
      <c r="AW71" s="109"/>
      <c r="AX71" s="103">
        <v>3</v>
      </c>
      <c r="AY71" s="111">
        <f>AX71*38</f>
        <v>114</v>
      </c>
      <c r="AZ71" s="109"/>
      <c r="BA71" s="109"/>
      <c r="BB71" s="109"/>
      <c r="BC71" s="109"/>
      <c r="BD71" s="111">
        <v>114</v>
      </c>
      <c r="BE71" s="109"/>
      <c r="BF71" s="109"/>
      <c r="BG71" s="109"/>
      <c r="BH71" s="109"/>
      <c r="BI71" s="114"/>
      <c r="BJ71" s="193" t="s">
        <v>162</v>
      </c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2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  <c r="IK71" s="2"/>
      <c r="IL71" s="2"/>
      <c r="IM71" s="2"/>
      <c r="IN71" s="2"/>
      <c r="IO71" s="2"/>
      <c r="IP71" s="2"/>
    </row>
    <row r="72" spans="1:250" ht="30" customHeight="1">
      <c r="A72" s="30">
        <v>1</v>
      </c>
      <c r="B72" s="135" t="s">
        <v>178</v>
      </c>
      <c r="C72" s="22"/>
      <c r="D72" s="17">
        <v>3</v>
      </c>
      <c r="E72" s="97">
        <v>114</v>
      </c>
      <c r="F72" s="97">
        <f t="shared" si="30"/>
        <v>0</v>
      </c>
      <c r="G72" s="27"/>
      <c r="H72" s="27"/>
      <c r="I72" s="91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1"/>
      <c r="U72" s="21"/>
      <c r="V72" s="27"/>
      <c r="W72" s="21"/>
      <c r="X72" s="26"/>
      <c r="Y72" s="26"/>
      <c r="Z72" s="27"/>
      <c r="AA72" s="27"/>
      <c r="AB72" s="21"/>
      <c r="AC72" s="27"/>
      <c r="AD72" s="27"/>
      <c r="AE72" s="27"/>
      <c r="AF72" s="27"/>
      <c r="AG72" s="21"/>
      <c r="AH72" s="21"/>
      <c r="AI72" s="26"/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>
        <v>4</v>
      </c>
      <c r="AW72" s="26"/>
      <c r="AX72" s="14">
        <v>3</v>
      </c>
      <c r="AY72" s="26">
        <f>AX72*38</f>
        <v>114</v>
      </c>
      <c r="AZ72" s="26"/>
      <c r="BA72" s="26"/>
      <c r="BB72" s="26"/>
      <c r="BC72" s="26"/>
      <c r="BD72" s="26">
        <v>114</v>
      </c>
      <c r="BE72" s="26"/>
      <c r="BF72" s="26"/>
      <c r="BG72" s="26"/>
      <c r="BH72" s="26"/>
      <c r="BI72" s="16" t="s">
        <v>6</v>
      </c>
      <c r="BJ72" s="195"/>
    </row>
    <row r="73" spans="1:250" ht="30" customHeight="1">
      <c r="A73" s="124"/>
      <c r="B73" s="140" t="s">
        <v>42</v>
      </c>
      <c r="C73" s="107">
        <v>240</v>
      </c>
      <c r="D73" s="103">
        <f>SUM(I73,X73,AK73,AX73)</f>
        <v>240</v>
      </c>
      <c r="E73" s="107">
        <f>SUM(E9,E14,E51,E52,E71)</f>
        <v>9520</v>
      </c>
      <c r="F73" s="102">
        <f t="shared" si="30"/>
        <v>3270</v>
      </c>
      <c r="G73" s="102"/>
      <c r="H73" s="103"/>
      <c r="I73" s="103">
        <f t="shared" ref="I73:S73" si="31">SUM(I9,I14,I51,I52,I71)</f>
        <v>60</v>
      </c>
      <c r="J73" s="102">
        <f t="shared" si="31"/>
        <v>2380</v>
      </c>
      <c r="K73" s="102">
        <f t="shared" si="31"/>
        <v>996</v>
      </c>
      <c r="L73" s="102">
        <f t="shared" si="31"/>
        <v>372</v>
      </c>
      <c r="M73" s="102">
        <f t="shared" si="31"/>
        <v>82</v>
      </c>
      <c r="N73" s="102">
        <f t="shared" si="31"/>
        <v>542</v>
      </c>
      <c r="O73" s="102">
        <f t="shared" si="31"/>
        <v>1384</v>
      </c>
      <c r="P73" s="102">
        <f t="shared" si="31"/>
        <v>235</v>
      </c>
      <c r="Q73" s="102">
        <f t="shared" si="31"/>
        <v>211</v>
      </c>
      <c r="R73" s="102">
        <f t="shared" si="31"/>
        <v>305</v>
      </c>
      <c r="S73" s="102">
        <f t="shared" si="31"/>
        <v>245</v>
      </c>
      <c r="T73" s="103"/>
      <c r="U73" s="102"/>
      <c r="V73" s="103"/>
      <c r="W73" s="102"/>
      <c r="X73" s="103">
        <f t="shared" ref="X73:AH73" si="32">SUM(X9,X14,X51,X52,X71)</f>
        <v>60</v>
      </c>
      <c r="Y73" s="102">
        <f t="shared" si="32"/>
        <v>2380</v>
      </c>
      <c r="Z73" s="102">
        <f t="shared" si="32"/>
        <v>919</v>
      </c>
      <c r="AA73" s="102">
        <f t="shared" si="32"/>
        <v>304</v>
      </c>
      <c r="AB73" s="102">
        <f t="shared" si="32"/>
        <v>227</v>
      </c>
      <c r="AC73" s="102">
        <f t="shared" si="32"/>
        <v>404</v>
      </c>
      <c r="AD73" s="102">
        <f t="shared" si="32"/>
        <v>1461</v>
      </c>
      <c r="AE73" s="102">
        <f t="shared" si="32"/>
        <v>239</v>
      </c>
      <c r="AF73" s="102">
        <f t="shared" si="32"/>
        <v>201</v>
      </c>
      <c r="AG73" s="102">
        <f t="shared" si="32"/>
        <v>244</v>
      </c>
      <c r="AH73" s="102">
        <f t="shared" si="32"/>
        <v>235</v>
      </c>
      <c r="AI73" s="102"/>
      <c r="AJ73" s="103"/>
      <c r="AK73" s="103">
        <f t="shared" ref="AK73:AU73" si="33">SUM(AK9,AK14,AK51,AK52,AK71)</f>
        <v>60</v>
      </c>
      <c r="AL73" s="102">
        <f t="shared" si="33"/>
        <v>2380</v>
      </c>
      <c r="AM73" s="102">
        <f t="shared" si="33"/>
        <v>827</v>
      </c>
      <c r="AN73" s="102">
        <f t="shared" si="33"/>
        <v>322</v>
      </c>
      <c r="AO73" s="102">
        <f t="shared" si="33"/>
        <v>111</v>
      </c>
      <c r="AP73" s="102">
        <f t="shared" si="33"/>
        <v>394</v>
      </c>
      <c r="AQ73" s="102">
        <f t="shared" si="33"/>
        <v>1553</v>
      </c>
      <c r="AR73" s="102">
        <f t="shared" si="33"/>
        <v>217</v>
      </c>
      <c r="AS73" s="102">
        <f t="shared" si="33"/>
        <v>223</v>
      </c>
      <c r="AT73" s="102">
        <f t="shared" si="33"/>
        <v>192</v>
      </c>
      <c r="AU73" s="102">
        <f t="shared" si="33"/>
        <v>195</v>
      </c>
      <c r="AV73" s="103"/>
      <c r="AW73" s="102"/>
      <c r="AX73" s="103">
        <f t="shared" ref="AX73:BH73" si="34">SUM(AX9,AX14,AX51,AX52,AX71)</f>
        <v>60</v>
      </c>
      <c r="AY73" s="102">
        <f t="shared" si="34"/>
        <v>2380</v>
      </c>
      <c r="AZ73" s="102">
        <f t="shared" si="34"/>
        <v>528</v>
      </c>
      <c r="BA73" s="102">
        <f t="shared" si="34"/>
        <v>136</v>
      </c>
      <c r="BB73" s="102">
        <f t="shared" si="34"/>
        <v>84</v>
      </c>
      <c r="BC73" s="102">
        <f t="shared" si="34"/>
        <v>308</v>
      </c>
      <c r="BD73" s="102">
        <f t="shared" si="34"/>
        <v>1396</v>
      </c>
      <c r="BE73" s="102">
        <f t="shared" si="34"/>
        <v>202</v>
      </c>
      <c r="BF73" s="102">
        <f t="shared" si="34"/>
        <v>166</v>
      </c>
      <c r="BG73" s="102">
        <f t="shared" si="34"/>
        <v>160</v>
      </c>
      <c r="BH73" s="102">
        <f t="shared" si="34"/>
        <v>0</v>
      </c>
      <c r="BI73" s="102"/>
      <c r="BJ73" s="134"/>
    </row>
    <row r="74" spans="1:250">
      <c r="A74" s="141"/>
      <c r="B74" s="20"/>
      <c r="C74" s="142"/>
      <c r="D74" s="141"/>
      <c r="E74" s="141"/>
      <c r="F74" s="141"/>
      <c r="G74" s="141"/>
      <c r="H74" s="141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1"/>
      <c r="W74" s="141"/>
      <c r="X74" s="141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BI74" s="2"/>
      <c r="BJ74" s="2"/>
    </row>
    <row r="75" spans="1:250">
      <c r="A75" s="141"/>
      <c r="B75" s="20"/>
      <c r="C75" s="142"/>
      <c r="D75" s="141"/>
      <c r="E75" s="141"/>
      <c r="F75" s="141"/>
      <c r="G75" s="141"/>
      <c r="H75" s="141"/>
      <c r="I75" s="141"/>
      <c r="J75" s="141"/>
      <c r="K75" s="141"/>
      <c r="L75" s="141"/>
      <c r="M75" s="141"/>
      <c r="N75" s="141"/>
      <c r="O75" s="141"/>
      <c r="P75" s="141"/>
      <c r="Q75" s="141"/>
      <c r="R75" s="141"/>
      <c r="S75" s="141"/>
      <c r="T75" s="141"/>
      <c r="U75" s="141"/>
      <c r="V75" s="141"/>
      <c r="W75" s="141"/>
      <c r="X75" s="141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BI75" s="2"/>
      <c r="BJ75" s="2"/>
    </row>
    <row r="76" spans="1:250" ht="15.75">
      <c r="A76" s="164" t="s">
        <v>103</v>
      </c>
      <c r="B76" s="164"/>
      <c r="C76" s="165" t="s">
        <v>104</v>
      </c>
      <c r="D76" s="165"/>
      <c r="E76" s="165"/>
      <c r="F76" s="165"/>
      <c r="I76" s="164" t="s">
        <v>105</v>
      </c>
      <c r="J76" s="164"/>
      <c r="K76" s="164"/>
      <c r="L76" s="164"/>
      <c r="N76" s="164" t="s">
        <v>106</v>
      </c>
      <c r="O76" s="164"/>
      <c r="P76" s="164"/>
      <c r="Q76" s="164"/>
      <c r="R76" s="164">
        <v>2014</v>
      </c>
      <c r="S76" s="164"/>
      <c r="T76" s="141"/>
      <c r="U76" s="141"/>
      <c r="V76" s="141"/>
      <c r="W76" s="141"/>
      <c r="X76" s="141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BI76" s="2"/>
      <c r="BJ76" s="2"/>
    </row>
    <row r="77" spans="1:250">
      <c r="C77" s="24"/>
      <c r="E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BI77" s="2"/>
      <c r="BJ77" s="2"/>
    </row>
    <row r="78" spans="1:250">
      <c r="C78" s="24"/>
      <c r="E78" s="2"/>
      <c r="BJ78" s="2"/>
    </row>
    <row r="79" spans="1:250">
      <c r="C79" s="24"/>
      <c r="E79" s="2"/>
      <c r="BJ79" s="2"/>
    </row>
    <row r="80" spans="1:250">
      <c r="C80" s="24"/>
      <c r="E80" s="2"/>
      <c r="BJ80" s="2"/>
    </row>
    <row r="81" spans="3:62">
      <c r="C81" s="24"/>
      <c r="BJ81" s="2"/>
    </row>
    <row r="82" spans="3:62">
      <c r="C82" s="24"/>
      <c r="BJ82" s="2"/>
    </row>
    <row r="83" spans="3:62">
      <c r="C83" s="24"/>
      <c r="BJ83" s="2"/>
    </row>
    <row r="84" spans="3:62">
      <c r="C84" s="24"/>
      <c r="BJ84" s="2"/>
    </row>
    <row r="85" spans="3:62">
      <c r="C85" s="24"/>
      <c r="BJ85" s="2"/>
    </row>
    <row r="86" spans="3:62">
      <c r="C86" s="24"/>
      <c r="BJ86" s="2"/>
    </row>
    <row r="87" spans="3:62">
      <c r="C87" s="24"/>
      <c r="BJ87" s="2"/>
    </row>
    <row r="88" spans="3:62">
      <c r="C88" s="24"/>
      <c r="BJ88" s="2"/>
    </row>
    <row r="89" spans="3:62">
      <c r="C89" s="24"/>
      <c r="BJ89" s="2"/>
    </row>
    <row r="90" spans="3:62">
      <c r="C90" s="24"/>
      <c r="BJ90" s="2"/>
    </row>
    <row r="91" spans="3:62">
      <c r="C91" s="24"/>
      <c r="BJ91" s="2"/>
    </row>
    <row r="92" spans="3:62">
      <c r="C92" s="24"/>
      <c r="BJ92" s="2"/>
    </row>
    <row r="93" spans="3:62">
      <c r="C93" s="24"/>
      <c r="BJ93" s="2"/>
    </row>
    <row r="94" spans="3:62">
      <c r="C94" s="24"/>
      <c r="BJ94" s="2"/>
    </row>
    <row r="95" spans="3:62">
      <c r="C95" s="24"/>
      <c r="BJ95" s="2"/>
    </row>
    <row r="96" spans="3:62">
      <c r="C96" s="24"/>
      <c r="BJ96" s="2"/>
    </row>
    <row r="97" spans="3:62">
      <c r="C97" s="24"/>
      <c r="BJ97" s="2"/>
    </row>
    <row r="98" spans="3:62">
      <c r="C98" s="24"/>
      <c r="BJ98" s="2"/>
    </row>
    <row r="99" spans="3:62">
      <c r="C99" s="24"/>
      <c r="BJ99" s="2"/>
    </row>
    <row r="100" spans="3:62">
      <c r="C100" s="24"/>
      <c r="BJ100" s="2"/>
    </row>
    <row r="101" spans="3:62">
      <c r="C101" s="24"/>
      <c r="BJ101" s="2"/>
    </row>
    <row r="102" spans="3:62">
      <c r="C102" s="24"/>
      <c r="BJ102" s="2"/>
    </row>
    <row r="103" spans="3:62">
      <c r="C103" s="24"/>
      <c r="BJ103" s="2"/>
    </row>
    <row r="104" spans="3:62">
      <c r="C104" s="24"/>
      <c r="BJ104" s="2"/>
    </row>
    <row r="105" spans="3:62">
      <c r="C105" s="24"/>
      <c r="BJ105" s="2"/>
    </row>
    <row r="106" spans="3:62">
      <c r="C106" s="24"/>
      <c r="BJ106" s="2"/>
    </row>
    <row r="107" spans="3:62">
      <c r="C107" s="24"/>
      <c r="BJ107" s="2"/>
    </row>
    <row r="108" spans="3:62">
      <c r="C108" s="24"/>
      <c r="BJ108" s="2"/>
    </row>
    <row r="109" spans="3:62">
      <c r="C109" s="24"/>
      <c r="BJ109" s="2"/>
    </row>
    <row r="110" spans="3:62">
      <c r="C110" s="24"/>
      <c r="BJ110" s="2"/>
    </row>
    <row r="111" spans="3:62">
      <c r="C111" s="24"/>
      <c r="BJ111" s="2"/>
    </row>
    <row r="112" spans="3:62">
      <c r="C112" s="24"/>
      <c r="BJ112" s="2"/>
    </row>
    <row r="113" spans="3:62">
      <c r="C113" s="24"/>
      <c r="BJ113" s="2"/>
    </row>
    <row r="114" spans="3:62">
      <c r="C114" s="24"/>
      <c r="BJ114" s="2"/>
    </row>
    <row r="115" spans="3:62">
      <c r="C115" s="24"/>
      <c r="BJ115" s="2"/>
    </row>
    <row r="116" spans="3:62">
      <c r="C116" s="24"/>
      <c r="BJ116" s="2"/>
    </row>
    <row r="117" spans="3:62">
      <c r="C117" s="24"/>
      <c r="BJ117" s="2"/>
    </row>
    <row r="118" spans="3:62">
      <c r="C118" s="24"/>
      <c r="BJ118" s="2"/>
    </row>
    <row r="119" spans="3:62">
      <c r="C119" s="24"/>
      <c r="BJ119" s="2"/>
    </row>
    <row r="120" spans="3:62">
      <c r="C120" s="24"/>
      <c r="BJ120" s="2"/>
    </row>
    <row r="121" spans="3:62">
      <c r="C121" s="24"/>
      <c r="BJ121" s="2"/>
    </row>
    <row r="122" spans="3:62">
      <c r="C122" s="24"/>
      <c r="BJ122" s="2"/>
    </row>
    <row r="123" spans="3:62">
      <c r="C123" s="24"/>
      <c r="BJ123" s="2"/>
    </row>
    <row r="124" spans="3:62">
      <c r="C124" s="24"/>
      <c r="BJ124" s="2"/>
    </row>
    <row r="125" spans="3:62">
      <c r="C125" s="24"/>
      <c r="BJ125" s="2"/>
    </row>
    <row r="126" spans="3:62">
      <c r="C126" s="24"/>
      <c r="BJ126" s="2"/>
    </row>
    <row r="127" spans="3:62">
      <c r="C127" s="24"/>
      <c r="BJ127" s="2"/>
    </row>
    <row r="128" spans="3:62">
      <c r="C128" s="24"/>
      <c r="BJ128" s="2"/>
    </row>
    <row r="129" spans="3:62">
      <c r="C129" s="24"/>
      <c r="BJ129" s="2"/>
    </row>
    <row r="130" spans="3:62">
      <c r="C130" s="24"/>
      <c r="BJ130" s="2"/>
    </row>
    <row r="131" spans="3:62">
      <c r="C131" s="24"/>
      <c r="BJ131" s="2"/>
    </row>
    <row r="132" spans="3:62">
      <c r="C132" s="24"/>
      <c r="BJ132" s="2"/>
    </row>
    <row r="133" spans="3:62">
      <c r="C133" s="24"/>
      <c r="BJ133" s="2"/>
    </row>
    <row r="134" spans="3:62">
      <c r="C134" s="24"/>
      <c r="BJ134" s="2"/>
    </row>
    <row r="135" spans="3:62">
      <c r="C135" s="24"/>
      <c r="BJ135" s="2"/>
    </row>
    <row r="136" spans="3:62">
      <c r="C136" s="24"/>
      <c r="BJ136" s="2"/>
    </row>
    <row r="137" spans="3:62">
      <c r="C137" s="24"/>
      <c r="BJ137" s="2"/>
    </row>
    <row r="138" spans="3:62">
      <c r="C138" s="24"/>
      <c r="BJ138" s="2"/>
    </row>
    <row r="139" spans="3:62">
      <c r="C139" s="24"/>
      <c r="BJ139" s="2"/>
    </row>
    <row r="140" spans="3:62">
      <c r="C140" s="24"/>
      <c r="BJ140" s="2"/>
    </row>
    <row r="141" spans="3:62">
      <c r="C141" s="24"/>
      <c r="BJ141" s="2"/>
    </row>
    <row r="142" spans="3:62">
      <c r="C142" s="24"/>
      <c r="BJ142" s="2"/>
    </row>
    <row r="143" spans="3:62">
      <c r="C143" s="24"/>
      <c r="BJ143" s="2"/>
    </row>
    <row r="144" spans="3:62">
      <c r="C144" s="24"/>
      <c r="BJ144" s="2"/>
    </row>
    <row r="145" spans="3:62">
      <c r="C145" s="24"/>
      <c r="BJ145" s="2"/>
    </row>
  </sheetData>
  <mergeCells count="85">
    <mergeCell ref="BJ9:BJ13"/>
    <mergeCell ref="BJ14:BJ38"/>
    <mergeCell ref="BJ52:BJ66"/>
    <mergeCell ref="BJ71:BJ72"/>
    <mergeCell ref="A1:BJ1"/>
    <mergeCell ref="A2:A7"/>
    <mergeCell ref="B2:B7"/>
    <mergeCell ref="C2:C7"/>
    <mergeCell ref="D2:D7"/>
    <mergeCell ref="E2:E7"/>
    <mergeCell ref="F2:F7"/>
    <mergeCell ref="G2:BH2"/>
    <mergeCell ref="BI2:BI7"/>
    <mergeCell ref="BJ2:BJ7"/>
    <mergeCell ref="BE4:BH4"/>
    <mergeCell ref="G3:U3"/>
    <mergeCell ref="V3:AH3"/>
    <mergeCell ref="AI3:AU3"/>
    <mergeCell ref="AV3:BH3"/>
    <mergeCell ref="G4:H4"/>
    <mergeCell ref="I4:O4"/>
    <mergeCell ref="P4:U4"/>
    <mergeCell ref="V4:W4"/>
    <mergeCell ref="X4:AD4"/>
    <mergeCell ref="AE4:AH4"/>
    <mergeCell ref="AK4:AQ4"/>
    <mergeCell ref="AR4:AU4"/>
    <mergeCell ref="AV4:AW4"/>
    <mergeCell ref="AX4:BD4"/>
    <mergeCell ref="G5:G7"/>
    <mergeCell ref="H5:H7"/>
    <mergeCell ref="I5:I7"/>
    <mergeCell ref="J5:J7"/>
    <mergeCell ref="K5:O5"/>
    <mergeCell ref="V5:V7"/>
    <mergeCell ref="AI4:AJ4"/>
    <mergeCell ref="AI5:AI7"/>
    <mergeCell ref="P5:P7"/>
    <mergeCell ref="Q5:Q7"/>
    <mergeCell ref="R5:R7"/>
    <mergeCell ref="S5:S7"/>
    <mergeCell ref="T5:T7"/>
    <mergeCell ref="U5:U7"/>
    <mergeCell ref="Z5:AD5"/>
    <mergeCell ref="AE5:AE7"/>
    <mergeCell ref="AF5:AF7"/>
    <mergeCell ref="AG5:AG7"/>
    <mergeCell ref="AH5:AH7"/>
    <mergeCell ref="Y5:Y7"/>
    <mergeCell ref="BH5:BH7"/>
    <mergeCell ref="K6:K7"/>
    <mergeCell ref="L6:N6"/>
    <mergeCell ref="O6:O7"/>
    <mergeCell ref="Z6:Z7"/>
    <mergeCell ref="AA6:AC6"/>
    <mergeCell ref="AD6:AD7"/>
    <mergeCell ref="AJ5:AJ7"/>
    <mergeCell ref="AK5:AK7"/>
    <mergeCell ref="AZ6:AZ7"/>
    <mergeCell ref="AS5:AS7"/>
    <mergeCell ref="AT5:AT7"/>
    <mergeCell ref="AU5:AU7"/>
    <mergeCell ref="AL5:AL7"/>
    <mergeCell ref="W5:W7"/>
    <mergeCell ref="X5:X7"/>
    <mergeCell ref="BG5:BG7"/>
    <mergeCell ref="BA6:BC6"/>
    <mergeCell ref="BD6:BD7"/>
    <mergeCell ref="AM5:AQ5"/>
    <mergeCell ref="AR5:AR7"/>
    <mergeCell ref="BE5:BE7"/>
    <mergeCell ref="BF5:BF7"/>
    <mergeCell ref="AM6:AM7"/>
    <mergeCell ref="AN6:AP6"/>
    <mergeCell ref="AW5:AW7"/>
    <mergeCell ref="AX5:AX7"/>
    <mergeCell ref="AY5:AY7"/>
    <mergeCell ref="AZ5:BD5"/>
    <mergeCell ref="AV5:AV7"/>
    <mergeCell ref="AQ6:AQ7"/>
    <mergeCell ref="A76:B76"/>
    <mergeCell ref="C76:F76"/>
    <mergeCell ref="I76:L76"/>
    <mergeCell ref="N76:Q76"/>
    <mergeCell ref="R76:S76"/>
  </mergeCells>
  <pageMargins left="0.23622047244094491" right="0.23622047244094491" top="0" bottom="0" header="0.31496062992125984" footer="0.31496062992125984"/>
  <pageSetup paperSize="9" scale="3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График</vt:lpstr>
      <vt:lpstr>План</vt:lpstr>
      <vt:lpstr>План!Область_печати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Панкратова Лилия Александровна</dc:creator>
  <cp:lastModifiedBy>jkomarova</cp:lastModifiedBy>
  <cp:lastPrinted>2015-03-26T13:45:38Z</cp:lastPrinted>
  <dcterms:created xsi:type="dcterms:W3CDTF">2013-10-08T15:13:11Z</dcterms:created>
  <dcterms:modified xsi:type="dcterms:W3CDTF">2015-04-15T10:37:39Z</dcterms:modified>
</cp:coreProperties>
</file>