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420" windowHeight="11020"/>
  </bookViews>
  <sheets>
    <sheet name="КУГ" sheetId="1" r:id="rId1"/>
  </sheets>
  <definedNames>
    <definedName name="_xlnm.Print_Area" localSheetId="0">КУГ!$A$1:$BI$25</definedName>
  </definedNames>
  <calcPr calcId="125725"/>
</workbook>
</file>

<file path=xl/calcChain.xml><?xml version="1.0" encoding="utf-8"?>
<calcChain xmlns="http://schemas.openxmlformats.org/spreadsheetml/2006/main">
  <c r="BH15" i="1"/>
  <c r="BG15"/>
  <c r="BF15"/>
  <c r="BE15"/>
  <c r="BD15"/>
  <c r="BC15"/>
  <c r="BB15"/>
  <c r="BI15" s="1"/>
  <c r="BH14"/>
  <c r="BG14"/>
  <c r="BF14"/>
  <c r="BE14"/>
  <c r="BD14"/>
  <c r="BC14"/>
  <c r="BB14"/>
  <c r="BH13"/>
  <c r="BG13"/>
  <c r="BF13"/>
  <c r="BE13"/>
  <c r="BD13"/>
  <c r="BC13"/>
  <c r="BB13"/>
  <c r="BI13" s="1"/>
  <c r="BH12"/>
  <c r="BG12"/>
  <c r="BF12"/>
  <c r="BE12"/>
  <c r="BD12"/>
  <c r="BC12"/>
  <c r="BB12"/>
  <c r="BI12" s="1"/>
  <c r="BH11"/>
  <c r="BG11"/>
  <c r="BF11"/>
  <c r="BE11"/>
  <c r="BD11"/>
  <c r="BC11"/>
  <c r="BB11"/>
  <c r="BI11" s="1"/>
  <c r="BI14" l="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<sst xmlns="http://schemas.openxmlformats.org/spreadsheetml/2006/main" count="355" uniqueCount="71">
  <si>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</si>
  <si>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</si>
  <si>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</si>
  <si>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</si>
  <si>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</si>
  <si>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</si>
  <si>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</si>
  <si>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</si>
  <si>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</si>
  <si>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</si>
  <si>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</si>
  <si>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</si>
  <si>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</si>
  <si>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</si>
  <si>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</si>
  <si>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</si>
  <si>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</si>
  <si>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</si>
  <si>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</si>
  <si>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</si>
  <si>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</si>
  <si>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</si>
  <si>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</si>
  <si>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</si>
  <si>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</si>
  <si>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</si>
  <si>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</si>
  <si>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</si>
  <si>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</si>
  <si>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</si>
  <si>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</si>
  <si>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</si>
  <si>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</si>
  <si>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</si>
  <si>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</si>
  <si>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</si>
  <si>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</si>
  <si>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</si>
  <si>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</si>
  <si>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</si>
  <si>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</si>
  <si>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</si>
  <si>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</si>
  <si>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</si>
  <si>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</si>
  <si>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</si>
  <si>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</si>
  <si>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</si>
  <si>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</si>
  <si>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</si>
  <si>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</si>
  <si>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</si>
  <si>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</si>
  <si>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</si>
  <si>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</si>
  <si>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</si>
  <si>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</si>
  <si>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</si>
  <si>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</si>
  <si>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</si>
  <si>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</si>
  <si>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д</t>
  </si>
  <si>
    <t>V</t>
  </si>
  <si>
    <t>учебная дисциплина (включая НИСы, проекты, экзамены по дисциплинам)</t>
  </si>
  <si>
    <t>х</t>
  </si>
  <si>
    <t>подготовка выпускной квалификационной работы</t>
  </si>
  <si>
    <t>праздничные дни</t>
  </si>
  <si>
    <t>э</t>
  </si>
  <si>
    <t>сессии</t>
  </si>
  <si>
    <t>в</t>
  </si>
  <si>
    <t>пд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</si>
</sst>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6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0"/>
  <sheetViews>
    <sheetView tabSelected="1" view="pageBreakPreview" zoomScale="53" zoomScaleNormal="90" zoomScaleSheetLayoutView="53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5" t="s">
        <v>60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7" t="s">
        <v>58</v>
      </c>
      <c r="B8" s="43" t="s">
        <v>57</v>
      </c>
      <c r="C8" s="44"/>
      <c r="D8" s="44"/>
      <c r="E8" s="50"/>
      <c r="F8" s="14"/>
      <c r="G8" s="44" t="s">
        <v>56</v>
      </c>
      <c r="H8" s="44"/>
      <c r="I8" s="44"/>
      <c r="J8" s="14"/>
      <c r="K8" s="43" t="s">
        <v>55</v>
      </c>
      <c r="L8" s="44"/>
      <c r="M8" s="44"/>
      <c r="N8" s="50"/>
      <c r="O8" s="43" t="s">
        <v>54</v>
      </c>
      <c r="P8" s="44"/>
      <c r="Q8" s="44"/>
      <c r="R8" s="44"/>
      <c r="S8" s="14"/>
      <c r="T8" s="43" t="s">
        <v>53</v>
      </c>
      <c r="U8" s="44"/>
      <c r="V8" s="44"/>
      <c r="W8" s="14"/>
      <c r="X8" s="44" t="s">
        <v>52</v>
      </c>
      <c r="Y8" s="44"/>
      <c r="Z8" s="44"/>
      <c r="AA8" s="14"/>
      <c r="AB8" s="44" t="s">
        <v>51</v>
      </c>
      <c r="AC8" s="44"/>
      <c r="AD8" s="44"/>
      <c r="AE8" s="44"/>
      <c r="AF8" s="14"/>
      <c r="AG8" s="43" t="s">
        <v>50</v>
      </c>
      <c r="AH8" s="44"/>
      <c r="AI8" s="44"/>
      <c r="AJ8" s="14"/>
      <c r="AK8" s="43" t="s">
        <v>49</v>
      </c>
      <c r="AL8" s="44"/>
      <c r="AM8" s="44"/>
      <c r="AN8" s="50"/>
      <c r="AO8" s="44" t="s">
        <v>48</v>
      </c>
      <c r="AP8" s="44"/>
      <c r="AQ8" s="44"/>
      <c r="AR8" s="50"/>
      <c r="AS8" s="17"/>
      <c r="AT8" s="43" t="s">
        <v>47</v>
      </c>
      <c r="AU8" s="44"/>
      <c r="AV8" s="50"/>
      <c r="AW8" s="16"/>
      <c r="AX8" s="44" t="s">
        <v>46</v>
      </c>
      <c r="AY8" s="44"/>
      <c r="AZ8" s="44"/>
      <c r="BA8" s="50"/>
      <c r="BB8" s="40" t="s">
        <v>63</v>
      </c>
      <c r="BC8" s="40" t="s">
        <v>65</v>
      </c>
      <c r="BD8" s="40" t="s">
        <v>45</v>
      </c>
      <c r="BE8" s="40" t="s">
        <v>44</v>
      </c>
      <c r="BF8" s="40" t="s">
        <v>43</v>
      </c>
      <c r="BG8" s="40" t="s">
        <v>66</v>
      </c>
      <c r="BH8" s="40" t="s">
        <v>42</v>
      </c>
      <c r="BI8" s="40" t="s">
        <v>41</v>
      </c>
    </row>
    <row r="9" spans="1:61" ht="111.75" customHeight="1">
      <c r="A9" s="48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41"/>
      <c r="BC9" s="41"/>
      <c r="BD9" s="41"/>
      <c r="BE9" s="41"/>
      <c r="BF9" s="41"/>
      <c r="BG9" s="41"/>
      <c r="BH9" s="41"/>
      <c r="BI9" s="41"/>
    </row>
    <row r="10" spans="1:61" ht="18.75" customHeight="1">
      <c r="A10" s="49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31">
        <v>20</v>
      </c>
      <c r="V10" s="31">
        <v>21</v>
      </c>
      <c r="W10" s="31">
        <v>22</v>
      </c>
      <c r="X10" s="31">
        <v>23</v>
      </c>
      <c r="Y10" s="31">
        <v>24</v>
      </c>
      <c r="Z10" s="31">
        <v>25</v>
      </c>
      <c r="AA10" s="31">
        <v>26</v>
      </c>
      <c r="AB10" s="31">
        <v>27</v>
      </c>
      <c r="AC10" s="31">
        <v>28</v>
      </c>
      <c r="AD10" s="31">
        <v>29</v>
      </c>
      <c r="AE10" s="31">
        <v>30</v>
      </c>
      <c r="AF10" s="31">
        <v>31</v>
      </c>
      <c r="AG10" s="31">
        <v>32</v>
      </c>
      <c r="AH10" s="31">
        <v>33</v>
      </c>
      <c r="AI10" s="31">
        <v>34</v>
      </c>
      <c r="AJ10" s="31">
        <v>35</v>
      </c>
      <c r="AK10" s="31">
        <v>36</v>
      </c>
      <c r="AL10" s="31">
        <v>37</v>
      </c>
      <c r="AM10" s="31">
        <v>38</v>
      </c>
      <c r="AN10" s="31">
        <v>39</v>
      </c>
      <c r="AO10" s="31">
        <v>40</v>
      </c>
      <c r="AP10" s="31">
        <v>41</v>
      </c>
      <c r="AQ10" s="31">
        <v>42</v>
      </c>
      <c r="AR10" s="31">
        <v>43</v>
      </c>
      <c r="AS10" s="31">
        <v>44</v>
      </c>
      <c r="AT10" s="31">
        <v>45</v>
      </c>
      <c r="AU10" s="31">
        <v>46</v>
      </c>
      <c r="AV10" s="31">
        <v>47</v>
      </c>
      <c r="AW10" s="31">
        <v>48</v>
      </c>
      <c r="AX10" s="31">
        <v>49</v>
      </c>
      <c r="AY10" s="31">
        <v>50</v>
      </c>
      <c r="AZ10" s="31">
        <v>51</v>
      </c>
      <c r="BA10" s="31">
        <v>52</v>
      </c>
      <c r="BB10" s="42"/>
      <c r="BC10" s="42"/>
      <c r="BD10" s="42"/>
      <c r="BE10" s="42"/>
      <c r="BF10" s="42"/>
      <c r="BG10" s="42"/>
      <c r="BH10" s="42"/>
      <c r="BI10" s="42"/>
    </row>
    <row r="11" spans="1:61" s="29" customFormat="1" ht="40.5" customHeight="1">
      <c r="A11" s="30" t="s">
        <v>10</v>
      </c>
      <c r="B11" s="31" t="s">
        <v>64</v>
      </c>
      <c r="C11" s="31" t="s">
        <v>64</v>
      </c>
      <c r="D11" s="31" t="s">
        <v>64</v>
      </c>
      <c r="E11" s="31" t="s">
        <v>64</v>
      </c>
      <c r="F11" s="31" t="s">
        <v>61</v>
      </c>
      <c r="G11" s="31" t="s">
        <v>61</v>
      </c>
      <c r="H11" s="31" t="s">
        <v>61</v>
      </c>
      <c r="I11" s="31" t="s">
        <v>61</v>
      </c>
      <c r="J11" s="31" t="s">
        <v>61</v>
      </c>
      <c r="K11" s="31" t="s">
        <v>61</v>
      </c>
      <c r="L11" s="31" t="s">
        <v>61</v>
      </c>
      <c r="M11" s="31" t="s">
        <v>61</v>
      </c>
      <c r="N11" s="31" t="s">
        <v>61</v>
      </c>
      <c r="O11" s="31" t="s">
        <v>61</v>
      </c>
      <c r="P11" s="31" t="s">
        <v>61</v>
      </c>
      <c r="Q11" s="31" t="s">
        <v>61</v>
      </c>
      <c r="R11" s="31" t="s">
        <v>61</v>
      </c>
      <c r="S11" s="31" t="s">
        <v>61</v>
      </c>
      <c r="T11" s="31" t="s">
        <v>5</v>
      </c>
      <c r="U11" s="31" t="s">
        <v>61</v>
      </c>
      <c r="V11" s="31" t="s">
        <v>61</v>
      </c>
      <c r="W11" s="31" t="s">
        <v>61</v>
      </c>
      <c r="X11" s="31" t="s">
        <v>61</v>
      </c>
      <c r="Y11" s="31" t="s">
        <v>61</v>
      </c>
      <c r="Z11" s="31" t="s">
        <v>61</v>
      </c>
      <c r="AA11" s="31" t="s">
        <v>61</v>
      </c>
      <c r="AB11" s="31" t="s">
        <v>61</v>
      </c>
      <c r="AC11" s="31" t="s">
        <v>61</v>
      </c>
      <c r="AD11" s="31" t="s">
        <v>61</v>
      </c>
      <c r="AE11" s="31" t="s">
        <v>61</v>
      </c>
      <c r="AF11" s="31" t="s">
        <v>61</v>
      </c>
      <c r="AG11" s="31" t="s">
        <v>61</v>
      </c>
      <c r="AH11" s="31" t="s">
        <v>61</v>
      </c>
      <c r="AI11" s="31" t="s">
        <v>61</v>
      </c>
      <c r="AJ11" s="31" t="s">
        <v>61</v>
      </c>
      <c r="AK11" s="31" t="s">
        <v>5</v>
      </c>
      <c r="AL11" s="31" t="s">
        <v>61</v>
      </c>
      <c r="AM11" s="31" t="s">
        <v>61</v>
      </c>
      <c r="AN11" s="31" t="s">
        <v>61</v>
      </c>
      <c r="AO11" s="31" t="s">
        <v>61</v>
      </c>
      <c r="AP11" s="31" t="s">
        <v>61</v>
      </c>
      <c r="AQ11" s="31" t="s">
        <v>61</v>
      </c>
      <c r="AR11" s="31" t="s">
        <v>61</v>
      </c>
      <c r="AS11" s="31" t="s">
        <v>5</v>
      </c>
      <c r="AT11" s="31" t="s">
        <v>5</v>
      </c>
      <c r="AU11" s="31" t="s">
        <v>5</v>
      </c>
      <c r="AV11" s="31" t="s">
        <v>5</v>
      </c>
      <c r="AW11" s="31" t="s">
        <v>5</v>
      </c>
      <c r="AX11" s="31" t="s">
        <v>5</v>
      </c>
      <c r="AY11" s="31" t="s">
        <v>5</v>
      </c>
      <c r="AZ11" s="31" t="s">
        <v>5</v>
      </c>
      <c r="BA11" s="31" t="s">
        <v>5</v>
      </c>
      <c r="BB11" s="34">
        <f>COUNTIF(A11:AZ11,"д")</f>
        <v>37</v>
      </c>
      <c r="BC11" s="34">
        <f>COUNTIF(B11:BA11,"в")</f>
        <v>0</v>
      </c>
      <c r="BD11" s="34">
        <f>COUNTIF(B11:BA11,"э")</f>
        <v>0</v>
      </c>
      <c r="BE11" s="34">
        <f>COUNTIF(B11:BA11,"п")</f>
        <v>0</v>
      </c>
      <c r="BF11" s="34">
        <f>COUNTIF(B11:BA11,"к")</f>
        <v>11</v>
      </c>
      <c r="BG11" s="34">
        <f>COUNTIF(B11:BA11,"пд")</f>
        <v>0</v>
      </c>
      <c r="BH11" s="34">
        <f>COUNTIF(B11:BA11,"а")</f>
        <v>0</v>
      </c>
      <c r="BI11" s="28">
        <f>SUM(BB11:BH11)</f>
        <v>48</v>
      </c>
    </row>
    <row r="12" spans="1:61" s="29" customFormat="1" ht="40.5" customHeight="1">
      <c r="A12" s="30" t="s">
        <v>9</v>
      </c>
      <c r="B12" s="31" t="s">
        <v>61</v>
      </c>
      <c r="C12" s="31" t="s">
        <v>61</v>
      </c>
      <c r="D12" s="31" t="s">
        <v>61</v>
      </c>
      <c r="E12" s="31" t="s">
        <v>61</v>
      </c>
      <c r="F12" s="31" t="s">
        <v>61</v>
      </c>
      <c r="G12" s="31" t="s">
        <v>61</v>
      </c>
      <c r="H12" s="31" t="s">
        <v>61</v>
      </c>
      <c r="I12" s="31" t="s">
        <v>61</v>
      </c>
      <c r="J12" s="31" t="s">
        <v>61</v>
      </c>
      <c r="K12" s="31" t="s">
        <v>61</v>
      </c>
      <c r="L12" s="31" t="s">
        <v>61</v>
      </c>
      <c r="M12" s="31" t="s">
        <v>61</v>
      </c>
      <c r="N12" s="31" t="s">
        <v>61</v>
      </c>
      <c r="O12" s="31" t="s">
        <v>61</v>
      </c>
      <c r="P12" s="31" t="s">
        <v>61</v>
      </c>
      <c r="Q12" s="31" t="s">
        <v>61</v>
      </c>
      <c r="R12" s="31" t="s">
        <v>61</v>
      </c>
      <c r="S12" s="31" t="s">
        <v>61</v>
      </c>
      <c r="T12" s="33" t="s">
        <v>70</v>
      </c>
      <c r="U12" s="31" t="s">
        <v>61</v>
      </c>
      <c r="V12" s="31" t="s">
        <v>61</v>
      </c>
      <c r="W12" s="31" t="s">
        <v>61</v>
      </c>
      <c r="X12" s="31" t="s">
        <v>61</v>
      </c>
      <c r="Y12" s="31" t="s">
        <v>61</v>
      </c>
      <c r="Z12" s="31" t="s">
        <v>61</v>
      </c>
      <c r="AA12" s="31" t="s">
        <v>61</v>
      </c>
      <c r="AB12" s="31" t="s">
        <v>61</v>
      </c>
      <c r="AC12" s="31" t="s">
        <v>61</v>
      </c>
      <c r="AD12" s="31" t="s">
        <v>61</v>
      </c>
      <c r="AE12" s="31" t="s">
        <v>61</v>
      </c>
      <c r="AF12" s="31" t="s">
        <v>61</v>
      </c>
      <c r="AG12" s="31" t="s">
        <v>61</v>
      </c>
      <c r="AH12" s="31" t="s">
        <v>61</v>
      </c>
      <c r="AI12" s="31" t="s">
        <v>61</v>
      </c>
      <c r="AJ12" s="31" t="s">
        <v>61</v>
      </c>
      <c r="AK12" s="31" t="s">
        <v>5</v>
      </c>
      <c r="AL12" s="31" t="s">
        <v>61</v>
      </c>
      <c r="AM12" s="31" t="s">
        <v>61</v>
      </c>
      <c r="AN12" s="31" t="s">
        <v>61</v>
      </c>
      <c r="AO12" s="31" t="s">
        <v>61</v>
      </c>
      <c r="AP12" s="31" t="s">
        <v>61</v>
      </c>
      <c r="AQ12" s="31" t="s">
        <v>61</v>
      </c>
      <c r="AR12" s="31" t="s">
        <v>61</v>
      </c>
      <c r="AS12" s="31" t="s">
        <v>5</v>
      </c>
      <c r="AT12" s="31" t="s">
        <v>5</v>
      </c>
      <c r="AU12" s="31" t="s">
        <v>5</v>
      </c>
      <c r="AV12" s="31" t="s">
        <v>5</v>
      </c>
      <c r="AW12" s="31" t="s">
        <v>5</v>
      </c>
      <c r="AX12" s="31" t="s">
        <v>5</v>
      </c>
      <c r="AY12" s="31" t="s">
        <v>5</v>
      </c>
      <c r="AZ12" s="31" t="s">
        <v>5</v>
      </c>
      <c r="BA12" s="31" t="s">
        <v>5</v>
      </c>
      <c r="BB12" s="34">
        <f>COUNTIF(A12:AZ12,"д")</f>
        <v>41</v>
      </c>
      <c r="BC12" s="34">
        <f t="shared" ref="BC12:BC15" si="0">COUNTIF(B12:BA12,"в")</f>
        <v>0</v>
      </c>
      <c r="BD12" s="34">
        <f>COUNTIF(B12:BA12,"э")</f>
        <v>0</v>
      </c>
      <c r="BE12" s="34">
        <f>COUNTIF(B12:BA12,"п")</f>
        <v>0</v>
      </c>
      <c r="BF12" s="34">
        <f>COUNTIF(B12:BA12,"к")</f>
        <v>10</v>
      </c>
      <c r="BG12" s="34">
        <f t="shared" ref="BG12:BG15" si="1">COUNTIF(B12:BA12,"пд")</f>
        <v>1</v>
      </c>
      <c r="BH12" s="34">
        <f>COUNTIF(B12:BA12,"а")</f>
        <v>0</v>
      </c>
      <c r="BI12" s="28">
        <f t="shared" ref="BI12:BI15" si="2">SUM(BB12:BH12)</f>
        <v>52</v>
      </c>
    </row>
    <row r="13" spans="1:61" s="29" customFormat="1" ht="40.5" customHeight="1">
      <c r="A13" s="35" t="s">
        <v>8</v>
      </c>
      <c r="B13" s="33" t="s">
        <v>61</v>
      </c>
      <c r="C13" s="33" t="s">
        <v>61</v>
      </c>
      <c r="D13" s="33" t="s">
        <v>61</v>
      </c>
      <c r="E13" s="33" t="s">
        <v>61</v>
      </c>
      <c r="F13" s="33" t="s">
        <v>61</v>
      </c>
      <c r="G13" s="33" t="s">
        <v>61</v>
      </c>
      <c r="H13" s="33" t="s">
        <v>61</v>
      </c>
      <c r="I13" s="33" t="s">
        <v>61</v>
      </c>
      <c r="J13" s="33" t="s">
        <v>61</v>
      </c>
      <c r="K13" s="33" t="s">
        <v>61</v>
      </c>
      <c r="L13" s="33" t="s">
        <v>61</v>
      </c>
      <c r="M13" s="33" t="s">
        <v>61</v>
      </c>
      <c r="N13" s="33" t="s">
        <v>61</v>
      </c>
      <c r="O13" s="33" t="s">
        <v>61</v>
      </c>
      <c r="P13" s="33" t="s">
        <v>61</v>
      </c>
      <c r="Q13" s="33" t="s">
        <v>61</v>
      </c>
      <c r="R13" s="33" t="s">
        <v>61</v>
      </c>
      <c r="S13" s="33" t="s">
        <v>61</v>
      </c>
      <c r="T13" s="33" t="s">
        <v>70</v>
      </c>
      <c r="U13" s="33" t="s">
        <v>61</v>
      </c>
      <c r="V13" s="33" t="s">
        <v>61</v>
      </c>
      <c r="W13" s="33" t="s">
        <v>61</v>
      </c>
      <c r="X13" s="33" t="s">
        <v>61</v>
      </c>
      <c r="Y13" s="33" t="s">
        <v>61</v>
      </c>
      <c r="Z13" s="31" t="s">
        <v>4</v>
      </c>
      <c r="AA13" s="31" t="s">
        <v>4</v>
      </c>
      <c r="AB13" s="31" t="s">
        <v>4</v>
      </c>
      <c r="AC13" s="31" t="s">
        <v>4</v>
      </c>
      <c r="AD13" s="31" t="s">
        <v>4</v>
      </c>
      <c r="AE13" s="31" t="s">
        <v>4</v>
      </c>
      <c r="AF13" s="31" t="s">
        <v>4</v>
      </c>
      <c r="AG13" s="31" t="s">
        <v>4</v>
      </c>
      <c r="AH13" s="31" t="s">
        <v>4</v>
      </c>
      <c r="AI13" s="33" t="s">
        <v>61</v>
      </c>
      <c r="AJ13" s="33" t="s">
        <v>61</v>
      </c>
      <c r="AK13" s="33" t="s">
        <v>5</v>
      </c>
      <c r="AL13" s="33" t="s">
        <v>61</v>
      </c>
      <c r="AM13" s="33" t="s">
        <v>61</v>
      </c>
      <c r="AN13" s="33" t="s">
        <v>61</v>
      </c>
      <c r="AO13" s="33" t="s">
        <v>61</v>
      </c>
      <c r="AP13" s="33" t="s">
        <v>61</v>
      </c>
      <c r="AQ13" s="33" t="s">
        <v>61</v>
      </c>
      <c r="AR13" s="33" t="s">
        <v>61</v>
      </c>
      <c r="AS13" s="33" t="s">
        <v>5</v>
      </c>
      <c r="AT13" s="33" t="s">
        <v>5</v>
      </c>
      <c r="AU13" s="33" t="s">
        <v>5</v>
      </c>
      <c r="AV13" s="33" t="s">
        <v>5</v>
      </c>
      <c r="AW13" s="33" t="s">
        <v>5</v>
      </c>
      <c r="AX13" s="33" t="s">
        <v>5</v>
      </c>
      <c r="AY13" s="33" t="s">
        <v>5</v>
      </c>
      <c r="AZ13" s="33" t="s">
        <v>5</v>
      </c>
      <c r="BA13" s="33" t="s">
        <v>5</v>
      </c>
      <c r="BB13" s="34">
        <f>COUNTIF(A13:AZ13,"д")</f>
        <v>32</v>
      </c>
      <c r="BC13" s="34">
        <f t="shared" si="0"/>
        <v>0</v>
      </c>
      <c r="BD13" s="34">
        <f>COUNTIF(B13:BA13,"э")</f>
        <v>0</v>
      </c>
      <c r="BE13" s="34">
        <f>COUNTIF(B13:BA13,"п")</f>
        <v>9</v>
      </c>
      <c r="BF13" s="34">
        <f>COUNTIF(B13:BA13,"к")</f>
        <v>10</v>
      </c>
      <c r="BG13" s="34">
        <f t="shared" si="1"/>
        <v>1</v>
      </c>
      <c r="BH13" s="34">
        <f>COUNTIF(B13:BA13,"а")</f>
        <v>0</v>
      </c>
      <c r="BI13" s="28">
        <f t="shared" si="2"/>
        <v>52</v>
      </c>
    </row>
    <row r="14" spans="1:61" s="29" customFormat="1" ht="40.5" customHeight="1">
      <c r="A14" s="35" t="s">
        <v>7</v>
      </c>
      <c r="B14" s="33" t="s">
        <v>61</v>
      </c>
      <c r="C14" s="33" t="s">
        <v>61</v>
      </c>
      <c r="D14" s="33" t="s">
        <v>61</v>
      </c>
      <c r="E14" s="33" t="s">
        <v>61</v>
      </c>
      <c r="F14" s="33" t="s">
        <v>61</v>
      </c>
      <c r="G14" s="33" t="s">
        <v>61</v>
      </c>
      <c r="H14" s="33" t="s">
        <v>61</v>
      </c>
      <c r="I14" s="33" t="s">
        <v>61</v>
      </c>
      <c r="J14" s="33" t="s">
        <v>61</v>
      </c>
      <c r="K14" s="33" t="s">
        <v>61</v>
      </c>
      <c r="L14" s="33" t="s">
        <v>61</v>
      </c>
      <c r="M14" s="33" t="s">
        <v>61</v>
      </c>
      <c r="N14" s="33" t="s">
        <v>61</v>
      </c>
      <c r="O14" s="33" t="s">
        <v>61</v>
      </c>
      <c r="P14" s="33" t="s">
        <v>61</v>
      </c>
      <c r="Q14" s="33" t="s">
        <v>61</v>
      </c>
      <c r="R14" s="33" t="s">
        <v>61</v>
      </c>
      <c r="S14" s="33" t="s">
        <v>61</v>
      </c>
      <c r="T14" s="33" t="s">
        <v>70</v>
      </c>
      <c r="U14" s="33" t="s">
        <v>61</v>
      </c>
      <c r="V14" s="33" t="s">
        <v>61</v>
      </c>
      <c r="W14" s="33" t="s">
        <v>61</v>
      </c>
      <c r="X14" s="33" t="s">
        <v>61</v>
      </c>
      <c r="Y14" s="33" t="s">
        <v>61</v>
      </c>
      <c r="Z14" s="33" t="s">
        <v>61</v>
      </c>
      <c r="AA14" s="33" t="s">
        <v>61</v>
      </c>
      <c r="AB14" s="33" t="s">
        <v>61</v>
      </c>
      <c r="AC14" s="33" t="s">
        <v>61</v>
      </c>
      <c r="AD14" s="33" t="s">
        <v>61</v>
      </c>
      <c r="AE14" s="33" t="s">
        <v>61</v>
      </c>
      <c r="AF14" s="33" t="s">
        <v>61</v>
      </c>
      <c r="AG14" s="33" t="s">
        <v>61</v>
      </c>
      <c r="AH14" s="33" t="s">
        <v>61</v>
      </c>
      <c r="AI14" s="33" t="s">
        <v>61</v>
      </c>
      <c r="AJ14" s="33" t="s">
        <v>61</v>
      </c>
      <c r="AK14" s="33" t="s">
        <v>5</v>
      </c>
      <c r="AL14" s="33" t="s">
        <v>61</v>
      </c>
      <c r="AM14" s="33" t="s">
        <v>61</v>
      </c>
      <c r="AN14" s="33" t="s">
        <v>61</v>
      </c>
      <c r="AO14" s="33" t="s">
        <v>61</v>
      </c>
      <c r="AP14" s="33" t="s">
        <v>61</v>
      </c>
      <c r="AQ14" s="33" t="s">
        <v>61</v>
      </c>
      <c r="AR14" s="33" t="s">
        <v>61</v>
      </c>
      <c r="AS14" s="33" t="s">
        <v>5</v>
      </c>
      <c r="AT14" s="36" t="s">
        <v>5</v>
      </c>
      <c r="AU14" s="36" t="s">
        <v>5</v>
      </c>
      <c r="AV14" s="36" t="s">
        <v>5</v>
      </c>
      <c r="AW14" s="36" t="s">
        <v>5</v>
      </c>
      <c r="AX14" s="36" t="s">
        <v>5</v>
      </c>
      <c r="AY14" s="36" t="s">
        <v>5</v>
      </c>
      <c r="AZ14" s="36" t="s">
        <v>5</v>
      </c>
      <c r="BA14" s="36" t="s">
        <v>5</v>
      </c>
      <c r="BB14" s="34">
        <f>COUNTIF(A14:AZ14,"д")</f>
        <v>41</v>
      </c>
      <c r="BC14" s="34">
        <f t="shared" si="0"/>
        <v>0</v>
      </c>
      <c r="BD14" s="34">
        <f>COUNTIF(B14:BA14,"э")</f>
        <v>0</v>
      </c>
      <c r="BE14" s="34">
        <f>COUNTIF(B14:BA14,"п")</f>
        <v>0</v>
      </c>
      <c r="BF14" s="34">
        <f>COUNTIF(B14:BA14,"к")</f>
        <v>10</v>
      </c>
      <c r="BG14" s="34">
        <f t="shared" si="1"/>
        <v>1</v>
      </c>
      <c r="BH14" s="34">
        <f>COUNTIF(B14:BA14,"а")</f>
        <v>0</v>
      </c>
      <c r="BI14" s="28">
        <f t="shared" si="2"/>
        <v>52</v>
      </c>
    </row>
    <row r="15" spans="1:61" s="29" customFormat="1" ht="40.5" customHeight="1">
      <c r="A15" s="37" t="s">
        <v>62</v>
      </c>
      <c r="B15" s="31" t="s">
        <v>61</v>
      </c>
      <c r="C15" s="31" t="s">
        <v>61</v>
      </c>
      <c r="D15" s="31" t="s">
        <v>61</v>
      </c>
      <c r="E15" s="31" t="s">
        <v>61</v>
      </c>
      <c r="F15" s="31" t="s">
        <v>61</v>
      </c>
      <c r="G15" s="31" t="s">
        <v>61</v>
      </c>
      <c r="H15" s="31" t="s">
        <v>61</v>
      </c>
      <c r="I15" s="31" t="s">
        <v>61</v>
      </c>
      <c r="J15" s="31" t="s">
        <v>61</v>
      </c>
      <c r="K15" s="31" t="s">
        <v>61</v>
      </c>
      <c r="L15" s="31" t="s">
        <v>61</v>
      </c>
      <c r="M15" s="31" t="s">
        <v>61</v>
      </c>
      <c r="N15" s="31" t="s">
        <v>61</v>
      </c>
      <c r="O15" s="31" t="s">
        <v>4</v>
      </c>
      <c r="P15" s="31" t="s">
        <v>4</v>
      </c>
      <c r="Q15" s="31" t="s">
        <v>4</v>
      </c>
      <c r="R15" s="31" t="s">
        <v>4</v>
      </c>
      <c r="S15" s="31" t="s">
        <v>4</v>
      </c>
      <c r="T15" s="31" t="s">
        <v>70</v>
      </c>
      <c r="U15" s="31" t="s">
        <v>4</v>
      </c>
      <c r="V15" s="31" t="s">
        <v>1</v>
      </c>
      <c r="W15" s="31" t="s">
        <v>1</v>
      </c>
      <c r="X15" s="31" t="s">
        <v>64</v>
      </c>
      <c r="Y15" s="31" t="s">
        <v>64</v>
      </c>
      <c r="Z15" s="31" t="s">
        <v>64</v>
      </c>
      <c r="AA15" s="31" t="s">
        <v>64</v>
      </c>
      <c r="AB15" s="31" t="s">
        <v>64</v>
      </c>
      <c r="AC15" s="31" t="s">
        <v>64</v>
      </c>
      <c r="AD15" s="31" t="s">
        <v>64</v>
      </c>
      <c r="AE15" s="31" t="s">
        <v>64</v>
      </c>
      <c r="AF15" s="31" t="s">
        <v>64</v>
      </c>
      <c r="AG15" s="31" t="s">
        <v>64</v>
      </c>
      <c r="AH15" s="31" t="s">
        <v>64</v>
      </c>
      <c r="AI15" s="31" t="s">
        <v>64</v>
      </c>
      <c r="AJ15" s="31" t="s">
        <v>64</v>
      </c>
      <c r="AK15" s="31" t="s">
        <v>64</v>
      </c>
      <c r="AL15" s="31" t="s">
        <v>64</v>
      </c>
      <c r="AM15" s="31" t="s">
        <v>64</v>
      </c>
      <c r="AN15" s="31" t="s">
        <v>64</v>
      </c>
      <c r="AO15" s="31" t="s">
        <v>64</v>
      </c>
      <c r="AP15" s="31" t="s">
        <v>64</v>
      </c>
      <c r="AQ15" s="31" t="s">
        <v>64</v>
      </c>
      <c r="AR15" s="31" t="s">
        <v>64</v>
      </c>
      <c r="AS15" s="31" t="s">
        <v>64</v>
      </c>
      <c r="AT15" s="31" t="s">
        <v>64</v>
      </c>
      <c r="AU15" s="31" t="s">
        <v>64</v>
      </c>
      <c r="AV15" s="31" t="s">
        <v>64</v>
      </c>
      <c r="AW15" s="31" t="s">
        <v>64</v>
      </c>
      <c r="AX15" s="31" t="s">
        <v>64</v>
      </c>
      <c r="AY15" s="31" t="s">
        <v>64</v>
      </c>
      <c r="AZ15" s="31" t="s">
        <v>64</v>
      </c>
      <c r="BA15" s="31" t="s">
        <v>64</v>
      </c>
      <c r="BB15" s="28">
        <f>COUNTIF(A15:AZ15,"д")</f>
        <v>13</v>
      </c>
      <c r="BC15" s="28">
        <f t="shared" si="0"/>
        <v>0</v>
      </c>
      <c r="BD15" s="28">
        <f>COUNTIF(B15:BA15,"э")</f>
        <v>0</v>
      </c>
      <c r="BE15" s="28">
        <f>COUNTIF(B15:BA15,"п")</f>
        <v>6</v>
      </c>
      <c r="BF15" s="28">
        <f>COUNTIF(B15:BA15,"к")</f>
        <v>0</v>
      </c>
      <c r="BG15" s="28">
        <f t="shared" si="1"/>
        <v>1</v>
      </c>
      <c r="BH15" s="28">
        <f>COUNTIF(B15:BA15,"а")</f>
        <v>2</v>
      </c>
      <c r="BI15" s="28">
        <f t="shared" si="2"/>
        <v>22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1" t="s">
        <v>61</v>
      </c>
      <c r="Q17" s="4"/>
      <c r="R17" s="32" t="s">
        <v>63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8" t="s">
        <v>67</v>
      </c>
      <c r="Q18" s="4"/>
      <c r="R18" s="6" t="s">
        <v>68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8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8" t="s">
        <v>69</v>
      </c>
      <c r="Q20" s="4"/>
      <c r="R20" s="6" t="s">
        <v>65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8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P22" s="38" t="s">
        <v>1</v>
      </c>
      <c r="Q22" s="4"/>
      <c r="R22" s="6" t="s">
        <v>0</v>
      </c>
    </row>
    <row r="23" spans="1:61" ht="17.5">
      <c r="P23" s="39" t="s">
        <v>70</v>
      </c>
      <c r="R23" s="6" t="s">
        <v>66</v>
      </c>
    </row>
    <row r="26" spans="1:6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6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1"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23">
    <mergeCell ref="BH8:BH10"/>
    <mergeCell ref="BI8:BI10"/>
    <mergeCell ref="Q4:AP4"/>
    <mergeCell ref="Q5:AP5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BG8:BG10"/>
    <mergeCell ref="BF8:BF10"/>
    <mergeCell ref="AG8:AI8"/>
    <mergeCell ref="BB8:BB10"/>
    <mergeCell ref="BC8:BC10"/>
    <mergeCell ref="BD8:BD10"/>
    <mergeCell ref="BE8:BE10"/>
  </mergeCells>
  <conditionalFormatting sqref="BB11:BG15">
    <cfRule type="cellIs" dxfId="6" priority="7" operator="equal">
      <formula>0</formula>
    </cfRule>
  </conditionalFormatting>
  <conditionalFormatting sqref="BC11:BI15">
    <cfRule type="cellIs" dxfId="5" priority="6" operator="equal">
      <formula>0</formula>
    </cfRule>
  </conditionalFormatting>
  <conditionalFormatting sqref="BB11:BI15">
    <cfRule type="cellIs" dxfId="4" priority="5" operator="equal">
      <formula>0</formula>
    </cfRule>
  </conditionalFormatting>
  <conditionalFormatting sqref="BC11:BC15">
    <cfRule type="cellIs" dxfId="3" priority="4" operator="equal">
      <formula>0</formula>
    </cfRule>
  </conditionalFormatting>
  <conditionalFormatting sqref="BG11:BG15">
    <cfRule type="cellIs" dxfId="2" priority="3" operator="equal">
      <formula>0</formula>
    </cfRule>
  </conditionalFormatting>
  <conditionalFormatting sqref="BB11:BB15">
    <cfRule type="cellIs" dxfId="1" priority="2" operator="equal">
      <formula>0</formula>
    </cfRule>
  </conditionalFormatting>
  <conditionalFormatting sqref="BB11:BB15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9685039370078741" header="0.31496062992125984" footer="0.31496062992125984"/>
  <pageSetup paperSize="9" scale="49" orientation="landscape" r:id="rId1"/>
  <headerFooter>
    <oddHeader>&amp;LНаправление подготовки 38.03.05 Бизнес-информатика, ОП "Бизнес-информатика (о/з)"&amp;Rочно-заочная 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2019-02-27T08:49:04Z</cp:lastPrinted>
  <dcterms:created xsi:type="dcterms:W3CDTF">2019-01-16T15:54:58Z</dcterms:created>
  <dcterms:modified xsi:type="dcterms:W3CDTF">2019-02-27T09:19:54Z</dcterms:modified>
</cp:coreProperties>
</file>